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adiness Check" sheetId="2" state="visible" r:id="rId2"/>
    <sheet xmlns:r="http://schemas.openxmlformats.org/officeDocument/2006/relationships" name="90-Day Roadmap" sheetId="3" state="visible" r:id="rId3"/>
    <sheet xmlns:r="http://schemas.openxmlformats.org/officeDocument/2006/relationships" name="Position Size" sheetId="4" state="visible" r:id="rId4"/>
    <sheet xmlns:r="http://schemas.openxmlformats.org/officeDocument/2006/relationships" name="Pre-Trade" sheetId="5" state="visible" r:id="rId5"/>
    <sheet xmlns:r="http://schemas.openxmlformats.org/officeDocument/2006/relationships" name="Red Mist Check" sheetId="6" state="visible" r:id="rId6"/>
    <sheet xmlns:r="http://schemas.openxmlformats.org/officeDocument/2006/relationships" name="Trade Log" sheetId="7" state="visible" r:id="rId7"/>
    <sheet xmlns:r="http://schemas.openxmlformats.org/officeDocument/2006/relationships" name="Daily Journal" sheetId="8" state="visible" r:id="rId8"/>
    <sheet xmlns:r="http://schemas.openxmlformats.org/officeDocument/2006/relationships" name="Post-Trade" sheetId="9" state="visible" r:id="rId9"/>
    <sheet xmlns:r="http://schemas.openxmlformats.org/officeDocument/2006/relationships" name="Chart Review" sheetId="10" state="visible" r:id="rId10"/>
    <sheet xmlns:r="http://schemas.openxmlformats.org/officeDocument/2006/relationships" name="Key Levels" sheetId="11" state="visible" r:id="rId11"/>
    <sheet xmlns:r="http://schemas.openxmlformats.org/officeDocument/2006/relationships" name="Fundamentals Check" sheetId="12" state="visible" r:id="rId12"/>
    <sheet xmlns:r="http://schemas.openxmlformats.org/officeDocument/2006/relationships" name="Backtest Log" sheetId="13" state="visible" r:id="rId13"/>
    <sheet xmlns:r="http://schemas.openxmlformats.org/officeDocument/2006/relationships" name="Weekly Review" sheetId="14" state="visible" r:id="rId14"/>
    <sheet xmlns:r="http://schemas.openxmlformats.org/officeDocument/2006/relationships" name="Monthly Review" sheetId="15" state="visible" r:id="rId15"/>
    <sheet xmlns:r="http://schemas.openxmlformats.org/officeDocument/2006/relationships" name="Deep Review" sheetId="16" state="visible" r:id="rId16"/>
    <sheet xmlns:r="http://schemas.openxmlformats.org/officeDocument/2006/relationships" name="Risk Register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₱&quot;#,##0.00"/>
    <numFmt numFmtId="165" formatCode="#,##0.########"/>
    <numFmt numFmtId="166" formatCode="0.0%"/>
  </numFmts>
  <fonts count="12">
    <font>
      <name val="Calibri"/>
      <family val="2"/>
      <color theme="1"/>
      <sz val="11"/>
      <scheme val="minor"/>
    </font>
    <font>
      <name val="Source Sans Pro"/>
      <b val="1"/>
      <color rgb="001F3A5F"/>
      <sz val="18"/>
    </font>
    <font>
      <name val="Source Sans Pro"/>
      <i val="1"/>
      <color rgb="006B7280"/>
      <sz val="9"/>
    </font>
    <font>
      <name val="Source Sans Pro"/>
      <b val="1"/>
      <color rgb="00FFFFFF"/>
      <sz val="10"/>
    </font>
    <font>
      <name val="Source Sans Pro"/>
      <sz val="10"/>
    </font>
    <font>
      <name val="Source Sans Pro"/>
      <b val="1"/>
      <color rgb="001F3A5F"/>
      <sz val="12"/>
    </font>
    <font>
      <name val="Source Sans Pro"/>
      <b val="1"/>
      <color rgb="001F3A5F"/>
      <sz val="15"/>
    </font>
    <font>
      <name val="Source Sans Pro"/>
      <b val="1"/>
      <color rgb="001F3A5F"/>
      <sz val="10"/>
    </font>
    <font>
      <name val="Source Sans Pro"/>
      <color rgb="006B7280"/>
      <sz val="9"/>
    </font>
    <font>
      <name val="Source Sans Pro"/>
      <b val="1"/>
      <sz val="10"/>
    </font>
    <font>
      <name val="Source Sans Pro"/>
      <color rgb="00000000"/>
      <sz val="10"/>
    </font>
    <font>
      <name val="Source Sans Pro"/>
      <b val="1"/>
      <color rgb="00B83A3A"/>
      <sz val="10"/>
    </font>
  </fonts>
  <fills count="7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EF2F7"/>
      </patternFill>
    </fill>
    <fill>
      <patternFill patternType="solid">
        <fgColor rgb="00FBF8F1"/>
      </patternFill>
    </fill>
    <fill>
      <patternFill patternType="solid">
        <fgColor rgb="00F3F4F6"/>
      </patternFill>
    </fill>
    <fill>
      <patternFill patternType="solid">
        <fgColor rgb="00FDF6E3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3" fillId="2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  <xf numFmtId="164" fontId="4" fillId="5" borderId="1" applyAlignment="1" pivotButton="0" quotePrefix="0" xfId="0">
      <alignment vertical="top" wrapText="1"/>
    </xf>
    <xf numFmtId="2" fontId="4" fillId="5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8" fillId="0" borderId="0" pivotButton="0" quotePrefix="0" xfId="0"/>
    <xf numFmtId="0" fontId="3" fillId="2" borderId="1" applyAlignment="1" pivotButton="0" quotePrefix="0" xfId="0">
      <alignment vertical="center"/>
    </xf>
    <xf numFmtId="0" fontId="10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11" fillId="6" borderId="1" applyAlignment="1" pivotButton="0" quotePrefix="0" xfId="0">
      <alignment vertical="center"/>
    </xf>
    <xf numFmtId="0" fontId="9" fillId="6" borderId="1" applyAlignment="1" pivotButton="0" quotePrefix="0" xfId="0">
      <alignment vertical="center" wrapText="1"/>
    </xf>
    <xf numFmtId="0" fontId="4" fillId="6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164" fontId="4" fillId="4" borderId="1" applyAlignment="1" pivotButton="0" quotePrefix="0" xfId="0">
      <alignment vertical="center"/>
    </xf>
    <xf numFmtId="0" fontId="8" fillId="0" borderId="1" applyAlignment="1" pivotButton="0" quotePrefix="0" xfId="0">
      <alignment vertical="center" wrapText="1"/>
    </xf>
    <xf numFmtId="10" fontId="4" fillId="4" borderId="1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164" fontId="9" fillId="5" borderId="1" applyAlignment="1" pivotButton="0" quotePrefix="0" xfId="0">
      <alignment vertical="center"/>
    </xf>
    <xf numFmtId="165" fontId="9" fillId="5" borderId="1" applyAlignment="1" pivotButton="0" quotePrefix="0" xfId="0">
      <alignment vertical="center"/>
    </xf>
    <xf numFmtId="10" fontId="9" fillId="5" borderId="1" applyAlignment="1" pivotButton="0" quotePrefix="0" xfId="0">
      <alignment vertical="center"/>
    </xf>
    <xf numFmtId="0" fontId="3" fillId="2" borderId="0" pivotButton="0" quotePrefix="0" xfId="0"/>
    <xf numFmtId="0" fontId="0" fillId="2" borderId="0" pivotButton="0" quotePrefix="0" xfId="0"/>
    <xf numFmtId="0" fontId="4" fillId="4" borderId="1" applyAlignment="1" pivotButton="0" quotePrefix="0" xfId="0">
      <alignment vertical="center"/>
    </xf>
    <xf numFmtId="2" fontId="4" fillId="5" borderId="1" applyAlignment="1" pivotButton="0" quotePrefix="0" xfId="0">
      <alignment vertical="center"/>
    </xf>
    <xf numFmtId="1" fontId="4" fillId="5" borderId="1" applyAlignment="1" pivotButton="0" quotePrefix="0" xfId="0">
      <alignment vertical="center"/>
    </xf>
    <xf numFmtId="1" fontId="9" fillId="5" borderId="1" applyAlignment="1" pivotButton="0" quotePrefix="0" xfId="0">
      <alignment vertical="center"/>
    </xf>
    <xf numFmtId="2" fontId="8" fillId="5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166" fontId="9" fillId="5" borderId="1" applyAlignment="1" pivotButton="0" quotePrefix="0" xfId="0">
      <alignment vertical="center"/>
    </xf>
    <xf numFmtId="2" fontId="9" fillId="5" borderId="1" applyAlignment="1" pivotButton="0" quotePrefix="0" xfId="0">
      <alignment vertical="center"/>
    </xf>
    <xf numFmtId="4" fontId="4" fillId="4" borderId="1" applyAlignment="1" pivotButton="0" quotePrefix="0" xfId="0">
      <alignment vertical="center"/>
    </xf>
    <xf numFmtId="4" fontId="9" fillId="5" borderId="1" applyAlignment="1" pivotButton="0" quotePrefix="0" xfId="0">
      <alignment vertical="center"/>
    </xf>
    <xf numFmtId="4" fontId="4" fillId="4" borderId="1" applyAlignment="1" pivotButton="0" quotePrefix="0" xfId="0">
      <alignment vertical="top" wrapText="1"/>
    </xf>
    <xf numFmtId="4" fontId="4" fillId="5" borderId="1" applyAlignment="1" pivotButton="0" quotePrefix="0" xfId="0">
      <alignment vertical="top" wrapText="1"/>
    </xf>
    <xf numFmtId="4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1" fontId="4" fillId="4" borderId="1" applyAlignment="1" pivotButton="0" quotePrefix="0" xfId="0">
      <alignment vertical="center" wrapText="1"/>
    </xf>
    <xf numFmtId="1" fontId="4" fillId="0" borderId="1" applyAlignment="1" pivotButton="0" quotePrefix="0" xfId="0">
      <alignment vertical="center" wrapText="1"/>
    </xf>
    <xf numFmtId="1" fontId="9" fillId="5" borderId="1" applyAlignment="1" pivotButton="0" quotePrefix="0" xfId="0">
      <alignment vertical="center" wrapText="1"/>
    </xf>
    <xf numFmtId="4" fontId="4" fillId="4" borderId="1" applyAlignment="1" pivotButton="0" quotePrefix="0" xfId="0">
      <alignment vertical="center" wrapText="1"/>
    </xf>
    <xf numFmtId="4" fontId="4" fillId="0" borderId="1" applyAlignment="1" pivotButton="0" quotePrefix="0" xfId="0">
      <alignment vertical="center" wrapText="1"/>
    </xf>
    <xf numFmtId="4" fontId="9" fillId="5" borderId="1" applyAlignment="1" pivotButton="0" quotePrefix="0" xfId="0">
      <alignment vertical="center" wrapText="1"/>
    </xf>
    <xf numFmtId="2" fontId="9" fillId="5" borderId="1" applyAlignment="1" pivotButton="0" quotePrefix="0" xfId="0">
      <alignment vertical="center" wrapText="1"/>
    </xf>
    <xf numFmtId="0" fontId="9" fillId="5" borderId="1" applyAlignment="1" pivotButton="0" quotePrefix="0" xfId="0">
      <alignment vertical="center" wrapText="1"/>
    </xf>
    <xf numFmtId="4" fontId="4" fillId="0" borderId="1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color rgb="00B83A3A"/>
      </font>
    </dxf>
    <dxf>
      <font>
        <color rgb="002E7D5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62" customWidth="1" min="2" max="2"/>
    <col width="26" customWidth="1" min="3" max="3"/>
  </cols>
  <sheetData>
    <row r="1">
      <c r="A1" s="1" t="inlineStr">
        <is>
          <t>Where Price Remembers (Global Edition): Trading Journal Templates</t>
        </is>
      </c>
    </row>
    <row r="2">
      <c r="A2" s="2" t="inlineStr">
        <is>
          <t>Companion workbook to the book by Laurian John C. Aguilar. Educational use only; not financial advice.</t>
        </is>
      </c>
    </row>
    <row r="3"/>
    <row r="4">
      <c r="A4" s="3" t="inlineStr">
        <is>
          <t>Tab</t>
        </is>
      </c>
      <c r="B4" s="3" t="inlineStr">
        <is>
          <t>When to use it</t>
        </is>
      </c>
      <c r="C4" s="3" t="inlineStr">
        <is>
          <t>Book reference</t>
        </is>
      </c>
    </row>
    <row r="5">
      <c r="A5" s="4" t="inlineStr">
        <is>
          <t>Readiness Check</t>
        </is>
      </c>
      <c r="B5" s="4" t="inlineStr">
        <is>
          <t>Once before you trade with real money, then every six months</t>
        </is>
      </c>
      <c r="C5" s="4" t="inlineStr">
        <is>
          <t>Ch 5</t>
        </is>
      </c>
    </row>
    <row r="6">
      <c r="A6" s="4" t="inlineStr">
        <is>
          <t>Pre-Trade</t>
        </is>
      </c>
      <c r="B6" s="4" t="inlineStr">
        <is>
          <t>Before every trade. Final decision: TRADE / WAIT / PASS</t>
        </is>
      </c>
      <c r="C6" s="4" t="inlineStr">
        <is>
          <t>Ch 12</t>
        </is>
      </c>
    </row>
    <row r="7">
      <c r="A7" s="4" t="inlineStr">
        <is>
          <t>Red Mist Check</t>
        </is>
      </c>
      <c r="B7" s="4" t="inlineStr">
        <is>
          <t>Before any trade that follows a loss</t>
        </is>
      </c>
      <c r="C7" s="4" t="inlineStr">
        <is>
          <t>Ch 12</t>
        </is>
      </c>
    </row>
    <row r="8">
      <c r="A8" s="4" t="inlineStr">
        <is>
          <t>Trade Log</t>
        </is>
      </c>
      <c r="B8" s="4" t="inlineStr">
        <is>
          <t>After every trade. Risk, R-multiple and P/L calculate automatically</t>
        </is>
      </c>
      <c r="C8" s="4" t="inlineStr">
        <is>
          <t>Ch 12, Ch 23, Appendix C</t>
        </is>
      </c>
    </row>
    <row r="9">
      <c r="A9" s="4" t="inlineStr">
        <is>
          <t>Daily Journal</t>
        </is>
      </c>
      <c r="B9" s="4" t="inlineStr">
        <is>
          <t>After every session, including days you don't trade</t>
        </is>
      </c>
      <c r="C9" s="4" t="inlineStr">
        <is>
          <t>Ch 23</t>
        </is>
      </c>
    </row>
    <row r="10">
      <c r="A10" s="4" t="inlineStr">
        <is>
          <t>Post-Trade</t>
        </is>
      </c>
      <c r="B10" s="4" t="inlineStr">
        <is>
          <t>After each closed trade</t>
        </is>
      </c>
      <c r="C10" s="4" t="inlineStr">
        <is>
          <t>Ch 23</t>
        </is>
      </c>
    </row>
    <row r="11">
      <c r="A11" s="4" t="inlineStr">
        <is>
          <t>Chart Review</t>
        </is>
      </c>
      <c r="B11" s="4" t="inlineStr">
        <is>
          <t>Whenever you study a chart, trade or no trade</t>
        </is>
      </c>
      <c r="C11" s="4" t="inlineStr">
        <is>
          <t>Ch 17</t>
        </is>
      </c>
    </row>
    <row r="12">
      <c r="A12" s="4" t="inlineStr">
        <is>
          <t>Weekly Review</t>
        </is>
      </c>
      <c r="B12" s="4" t="inlineStr">
        <is>
          <t>Once a week</t>
        </is>
      </c>
      <c r="C12" s="4" t="inlineStr">
        <is>
          <t>Ch 23</t>
        </is>
      </c>
    </row>
    <row r="13">
      <c r="A13" s="4" t="inlineStr">
        <is>
          <t>Monthly Review</t>
        </is>
      </c>
      <c r="B13" s="4" t="inlineStr">
        <is>
          <t>Once a month</t>
        </is>
      </c>
      <c r="C13" s="4" t="inlineStr">
        <is>
          <t>Ch 23</t>
        </is>
      </c>
    </row>
    <row r="14">
      <c r="A14" s="4" t="inlineStr">
        <is>
          <t>Deep Review</t>
        </is>
      </c>
      <c r="B14" s="4" t="inlineStr">
        <is>
          <t>Every quarter, or after a big win or a big loss</t>
        </is>
      </c>
      <c r="C14" s="4" t="inlineStr">
        <is>
          <t>Ch 23</t>
        </is>
      </c>
    </row>
    <row r="15">
      <c r="A15" s="4" t="inlineStr">
        <is>
          <t>Risk Register</t>
        </is>
      </c>
      <c r="B15" s="4" t="inlineStr">
        <is>
          <t>Before entering a new market or before major events</t>
        </is>
      </c>
      <c r="C15" s="4" t="inlineStr">
        <is>
          <t>Ch 14</t>
        </is>
      </c>
    </row>
    <row r="16">
      <c r="A16" s="4" t="inlineStr">
        <is>
          <t>Fundamentals Check</t>
        </is>
      </c>
      <c r="B16" s="4" t="inlineStr">
        <is>
          <t>Before buying any stock or token: company-filing metrics or crypto tokenomics</t>
        </is>
      </c>
      <c r="C16" s="4" t="inlineStr">
        <is>
          <t>Ch 20</t>
        </is>
      </c>
    </row>
    <row r="17">
      <c r="A17" s="4" t="inlineStr">
        <is>
          <t>Position Size</t>
        </is>
      </c>
      <c r="B17" s="4" t="inlineStr">
        <is>
          <t>Before every order: size from the stop, rounded down, within your cap</t>
        </is>
      </c>
      <c r="C17" s="4" t="inlineStr">
        <is>
          <t>Ch 13, Appendix C</t>
        </is>
      </c>
    </row>
    <row r="18">
      <c r="A18" s="4" t="inlineStr">
        <is>
          <t>Backtest Log</t>
        </is>
      </c>
      <c r="B18" s="4" t="inlineStr">
        <is>
          <t>While testing a plan on past charts, one candle at a time</t>
        </is>
      </c>
      <c r="C18" s="4" t="inlineStr">
        <is>
          <t>Ch 21</t>
        </is>
      </c>
    </row>
    <row r="19">
      <c r="A19" s="4" t="inlineStr">
        <is>
          <t>90-Day Roadmap</t>
        </is>
      </c>
      <c r="B19" s="4" t="inlineStr">
        <is>
          <t>Your first three months, stage by stage</t>
        </is>
      </c>
      <c r="C19" s="4" t="inlineStr">
        <is>
          <t>Ch 26</t>
        </is>
      </c>
    </row>
    <row r="20">
      <c r="A20" s="4" t="inlineStr">
        <is>
          <t>Key Levels</t>
        </is>
      </c>
      <c r="B20" s="4" t="inlineStr">
        <is>
          <t>Before any chart-based trade: zones, score, play, stop, target, and what happened</t>
        </is>
      </c>
      <c r="C20" s="4" t="inlineStr">
        <is>
          <t>Ch 19, Appendix D</t>
        </is>
      </c>
    </row>
    <row r="21">
      <c r="A21" s="5" t="inlineStr">
        <is>
          <t>Tips</t>
        </is>
      </c>
    </row>
    <row r="22">
      <c r="A22" s="6" t="inlineStr">
        <is>
          <t>• Cream rows are illustrative examples, not real trades. Overwrite or delete them.</t>
        </is>
      </c>
    </row>
    <row r="23">
      <c r="A23" s="6" t="inlineStr">
        <is>
          <t>• Judge each entry by execution first (did I follow my plan?), outcome second.</t>
        </is>
      </c>
    </row>
    <row r="24">
      <c r="A24" s="6" t="inlineStr">
        <is>
          <t>• Record emotions honestly. The journal is a mirror, not a trophy cabinet.</t>
        </is>
      </c>
    </row>
    <row r="25">
      <c r="A25" s="6" t="inlineStr">
        <is>
          <t>• Amount cells have no currency symbol, so the workbook works in any currency. Worked examples copied from the book are in pesos (₱).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>
      <c r="A1" s="7" t="inlineStr">
        <is>
          <t>Personal Financial Readiness Check</t>
        </is>
      </c>
    </row>
    <row r="2">
      <c r="A2" s="2" t="inlineStr">
        <is>
          <t>Answer honestly before risking real money (Chapter 5).</t>
        </is>
      </c>
    </row>
    <row r="3"/>
    <row r="4">
      <c r="A4" s="8" t="inlineStr">
        <is>
          <t>Question / field</t>
        </is>
      </c>
      <c r="B4" s="8" t="inlineStr">
        <is>
          <t>Entry 1</t>
        </is>
      </c>
      <c r="C4" s="8" t="inlineStr">
        <is>
          <t>Entry 2</t>
        </is>
      </c>
      <c r="D4" s="8" t="inlineStr">
        <is>
          <t>Entry 3</t>
        </is>
      </c>
      <c r="E4" s="8" t="inlineStr">
        <is>
          <t>Entry 4</t>
        </is>
      </c>
      <c r="F4" s="8" t="inlineStr">
        <is>
          <t>Entry 5</t>
        </is>
      </c>
      <c r="G4" s="8" t="inlineStr">
        <is>
          <t>Entry 6</t>
        </is>
      </c>
    </row>
    <row r="5" ht="36" customHeight="1">
      <c r="A5" s="9" t="inlineStr">
        <is>
          <t>What are my monthly essential expenses?</t>
        </is>
      </c>
      <c r="B5" s="4" t="n"/>
      <c r="C5" s="4" t="n"/>
      <c r="D5" s="4" t="n"/>
      <c r="E5" s="4" t="n"/>
      <c r="F5" s="4" t="n"/>
      <c r="G5" s="4" t="n"/>
    </row>
    <row r="6" ht="36" customHeight="1">
      <c r="A6" s="9" t="inlineStr">
        <is>
          <t>How many months of emergency savings do I currently have?</t>
        </is>
      </c>
      <c r="B6" s="4" t="n"/>
      <c r="C6" s="4" t="n"/>
      <c r="D6" s="4" t="n"/>
      <c r="E6" s="4" t="n"/>
      <c r="F6" s="4" t="n"/>
      <c r="G6" s="4" t="n"/>
    </row>
    <row r="7" ht="36" customHeight="1">
      <c r="A7" s="9" t="inlineStr">
        <is>
          <t>Do I have high-interest debt that should be addressed first?</t>
        </is>
      </c>
      <c r="B7" s="4" t="n"/>
      <c r="C7" s="4" t="n"/>
      <c r="D7" s="4" t="n"/>
      <c r="E7" s="4" t="n"/>
      <c r="F7" s="4" t="n"/>
      <c r="G7" s="4" t="n"/>
    </row>
    <row r="8" ht="36" customHeight="1">
      <c r="A8" s="9" t="inlineStr">
        <is>
          <t>What amount of money can I lose without affecting my obligations?</t>
        </is>
      </c>
      <c r="B8" s="4" t="n"/>
      <c r="C8" s="4" t="n"/>
      <c r="D8" s="4" t="n"/>
      <c r="E8" s="4" t="n"/>
      <c r="F8" s="4" t="n"/>
      <c r="G8" s="4" t="n"/>
    </row>
    <row r="9" ht="36" customHeight="1">
      <c r="A9" s="9" t="inlineStr">
        <is>
          <t>Why do I want to trade?</t>
        </is>
      </c>
      <c r="B9" s="4" t="n"/>
      <c r="C9" s="4" t="n"/>
      <c r="D9" s="4" t="n"/>
      <c r="E9" s="4" t="n"/>
      <c r="F9" s="4" t="n"/>
      <c r="G9" s="4" t="n"/>
    </row>
    <row r="10" ht="36" customHeight="1">
      <c r="A10" s="9" t="inlineStr">
        <is>
          <t>What would financial freedom mean to me in practical terms?</t>
        </is>
      </c>
      <c r="B10" s="4" t="n"/>
      <c r="C10" s="4" t="n"/>
      <c r="D10" s="4" t="n"/>
      <c r="E10" s="4" t="n"/>
      <c r="F10" s="4" t="n"/>
      <c r="G10" s="4" t="n"/>
    </row>
    <row r="11" ht="36" customHeight="1">
      <c r="A11" s="9" t="inlineStr">
        <is>
          <t>How much of my current income depends on my salary?</t>
        </is>
      </c>
      <c r="B11" s="4" t="n"/>
      <c r="C11" s="4" t="n"/>
      <c r="D11" s="4" t="n"/>
      <c r="E11" s="4" t="n"/>
      <c r="F11" s="4" t="n"/>
      <c r="G11" s="4" t="n"/>
    </row>
    <row r="12" ht="36" customHeight="1">
      <c r="A12" s="9" t="inlineStr">
        <is>
          <t>What skills could increase my income over the next twelve months?</t>
        </is>
      </c>
      <c r="B12" s="4" t="n"/>
      <c r="C12" s="4" t="n"/>
      <c r="D12" s="4" t="n"/>
      <c r="E12" s="4" t="n"/>
      <c r="F12" s="4" t="n"/>
      <c r="G12" s="4" t="n"/>
    </row>
    <row r="13" ht="36" customHeight="1">
      <c r="A13" s="9" t="inlineStr">
        <is>
          <t>What percentage of my net worth am I willing to expose to high-volatility assets?</t>
        </is>
      </c>
      <c r="B13" s="4" t="n"/>
      <c r="C13" s="4" t="n"/>
      <c r="D13" s="4" t="n"/>
      <c r="E13" s="4" t="n"/>
      <c r="F13" s="4" t="n"/>
      <c r="G13" s="4" t="n"/>
    </row>
    <row r="14" ht="36" customHeight="1">
      <c r="A14" s="9" t="inlineStr">
        <is>
          <t>What would make me stop trading temporarily?</t>
        </is>
      </c>
      <c r="B14" s="4" t="n"/>
      <c r="C14" s="4" t="n"/>
      <c r="D14" s="4" t="n"/>
      <c r="E14" s="4" t="n"/>
      <c r="F14" s="4" t="n"/>
      <c r="G14" s="4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70" customWidth="1" min="2" max="2"/>
    <col width="12" customWidth="1" min="3" max="3"/>
    <col width="30" customWidth="1" min="4" max="4"/>
  </cols>
  <sheetData>
    <row r="1">
      <c r="A1" s="7" t="inlineStr">
        <is>
          <t>Your First 90 Days</t>
        </is>
      </c>
    </row>
    <row r="2">
      <c r="A2" s="15" t="inlineStr">
        <is>
          <t>Tick each item as you finish it. Do not start a stage before passing the previous checkpoint (Chapter 26).</t>
        </is>
      </c>
    </row>
    <row r="3"/>
    <row r="4">
      <c r="A4" s="16" t="inlineStr">
        <is>
          <t>Stage</t>
        </is>
      </c>
      <c r="B4" s="16" t="inlineStr">
        <is>
          <t>Task</t>
        </is>
      </c>
      <c r="C4" s="16" t="inlineStr">
        <is>
          <t>Done? (Y)</t>
        </is>
      </c>
      <c r="D4" s="16" t="inlineStr">
        <is>
          <t>Notes / date</t>
        </is>
      </c>
    </row>
    <row r="5">
      <c r="A5" s="17" t="inlineStr">
        <is>
          <t>Days 1–30</t>
        </is>
      </c>
      <c r="B5" s="18" t="inlineStr">
        <is>
          <t>Balance sheet and monthly cash flow (Chapter 5)</t>
        </is>
      </c>
      <c r="C5" s="19" t="n"/>
      <c r="D5" s="19" t="n"/>
    </row>
    <row r="6">
      <c r="A6" s="17" t="inlineStr">
        <is>
          <t>Days 1–30</t>
        </is>
      </c>
      <c r="B6" s="18" t="inlineStr">
        <is>
          <t>Emergency-fund target written; savings kept outside the trading account</t>
        </is>
      </c>
      <c r="C6" s="19" t="n"/>
      <c r="D6" s="19" t="n"/>
    </row>
    <row r="7">
      <c r="A7" s="17" t="inlineStr">
        <is>
          <t>Days 1–30</t>
        </is>
      </c>
      <c r="B7" s="18" t="inlineStr">
        <is>
          <t>High-interest debt plan written</t>
        </is>
      </c>
      <c r="C7" s="19" t="n"/>
      <c r="D7" s="19" t="n"/>
    </row>
    <row r="8">
      <c r="A8" s="17" t="inlineStr">
        <is>
          <t>Days 1–30</t>
        </is>
      </c>
      <c r="B8" s="18" t="inlineStr">
        <is>
          <t>Readiness check answered (Readiness Check tab)</t>
        </is>
      </c>
      <c r="C8" s="19" t="n"/>
      <c r="D8" s="19" t="n"/>
    </row>
    <row r="9">
      <c r="A9" s="17" t="inlineStr">
        <is>
          <t>Days 1–30</t>
        </is>
      </c>
      <c r="B9" s="18" t="inlineStr">
        <is>
          <t>Arena chosen: stocks on a regulated exchange, crypto, or both (Chapter 6)</t>
        </is>
      </c>
      <c r="C9" s="19" t="n"/>
      <c r="D9" s="19" t="n"/>
    </row>
    <row r="10">
      <c r="A10" s="17" t="inlineStr">
        <is>
          <t>Days 1–30</t>
        </is>
      </c>
      <c r="B10" s="18" t="inlineStr">
        <is>
          <t>One account opened, small deposit, test withdrawal done</t>
        </is>
      </c>
      <c r="C10" s="19" t="n"/>
      <c r="D10" s="19" t="n"/>
    </row>
    <row r="11">
      <c r="A11" s="17" t="inlineStr">
        <is>
          <t>Days 1–30</t>
        </is>
      </c>
      <c r="B11" s="18" t="inlineStr">
        <is>
          <t>Crypto security audit done, if using crypto (Chapter 9)</t>
        </is>
      </c>
      <c r="C11" s="19" t="n"/>
      <c r="D11" s="19" t="n"/>
    </row>
    <row r="12">
      <c r="A12" s="17" t="inlineStr">
        <is>
          <t>Days 1–30</t>
        </is>
      </c>
      <c r="B12" s="18" t="inlineStr">
        <is>
          <t>Glossary read; round-trip cost calculated (Chapter 7)</t>
        </is>
      </c>
      <c r="C12" s="19" t="n"/>
      <c r="D12" s="19" t="n"/>
    </row>
    <row r="13">
      <c r="A13" s="17" t="inlineStr">
        <is>
          <t>Days 1–30</t>
        </is>
      </c>
      <c r="B13" s="18" t="inlineStr">
        <is>
          <t>Trends and key-level zones marked on ten charts (Chapters 18 and 20)</t>
        </is>
      </c>
      <c r="C13" s="19" t="n"/>
      <c r="D13" s="19" t="n"/>
    </row>
    <row r="14">
      <c r="A14" s="17" t="inlineStr">
        <is>
          <t>Days 1–30</t>
        </is>
      </c>
      <c r="B14" s="18" t="inlineStr">
        <is>
          <t>All fifteen position-sizing problems worked (Chapter 13)</t>
        </is>
      </c>
      <c r="C14" s="19" t="n"/>
      <c r="D14" s="19" t="n"/>
    </row>
    <row r="15">
      <c r="A15" s="17" t="inlineStr">
        <is>
          <t>Days 1–30</t>
        </is>
      </c>
      <c r="B15" s="18" t="inlineStr">
        <is>
          <t>One-page risk plan written (Chapter 12); journal set up</t>
        </is>
      </c>
      <c r="C15" s="19" t="n"/>
      <c r="D15" s="19" t="n"/>
    </row>
    <row r="16">
      <c r="A16" s="20" t="inlineStr">
        <is>
          <t>CHECKPOINT 1</t>
        </is>
      </c>
      <c r="B16" s="21" t="inlineStr">
        <is>
          <t>All of the above done? Only then move on</t>
        </is>
      </c>
      <c r="C16" s="22" t="n"/>
      <c r="D16" s="22" t="n"/>
    </row>
    <row r="17">
      <c r="A17" s="17" t="inlineStr">
        <is>
          <t>Days 31–60</t>
        </is>
      </c>
      <c r="B17" s="18" t="inlineStr">
        <is>
          <t>Trading plan version 1 written (Chapter 21)</t>
        </is>
      </c>
      <c r="C17" s="19" t="n"/>
      <c r="D17" s="19" t="n"/>
    </row>
    <row r="18">
      <c r="A18" s="17" t="inlineStr">
        <is>
          <t>Days 31–60</t>
        </is>
      </c>
      <c r="B18" s="18" t="inlineStr">
        <is>
          <t>30+ setups backtested with costs (Backtest Log tab)</t>
        </is>
      </c>
      <c r="C18" s="19" t="n"/>
      <c r="D18" s="19" t="n"/>
    </row>
    <row r="19">
      <c r="A19" s="17" t="inlineStr">
        <is>
          <t>Days 31–60</t>
        </is>
      </c>
      <c r="B19" s="18" t="inlineStr">
        <is>
          <t>15+ paper trades logged with routines (Chapters 16 and 23)</t>
        </is>
      </c>
      <c r="C19" s="19" t="n"/>
      <c r="D19" s="19" t="n"/>
    </row>
    <row r="20">
      <c r="A20" s="17" t="inlineStr">
        <is>
          <t>Days 31–60</t>
        </is>
      </c>
      <c r="B20" s="18" t="inlineStr">
        <is>
          <t>Weekly review done every Friday</t>
        </is>
      </c>
      <c r="C20" s="19" t="n"/>
      <c r="D20" s="19" t="n"/>
    </row>
    <row r="21">
      <c r="A21" s="20" t="inlineStr">
        <is>
          <t>CHECKPOINT 2</t>
        </is>
      </c>
      <c r="B21" s="21" t="inlineStr">
        <is>
          <t>Positive backtest expectancy, 15+ paper trades, 80%+ rule-following?</t>
        </is>
      </c>
      <c r="C21" s="22" t="n"/>
      <c r="D21" s="22" t="n"/>
    </row>
    <row r="22">
      <c r="A22" s="17" t="inlineStr">
        <is>
          <t>Days 61–90</t>
        </is>
      </c>
      <c r="B22" s="18" t="inlineStr">
        <is>
          <t>Real trades at 0.25% to 0.5% risk, same plan</t>
        </is>
      </c>
      <c r="C22" s="19" t="n"/>
      <c r="D22" s="19" t="n"/>
    </row>
    <row r="23">
      <c r="A23" s="17" t="inlineStr">
        <is>
          <t>Days 61–90</t>
        </is>
      </c>
      <c r="B23" s="18" t="inlineStr">
        <is>
          <t>Every trade journaled the same day</t>
        </is>
      </c>
      <c r="C23" s="19" t="n"/>
      <c r="D23" s="19" t="n"/>
    </row>
    <row r="24">
      <c r="A24" s="17" t="inlineStr">
        <is>
          <t>Days 61–90</t>
        </is>
      </c>
      <c r="B24" s="18" t="inlineStr">
        <is>
          <t>Daily stop and monthly limit respected</t>
        </is>
      </c>
      <c r="C24" s="19" t="n"/>
      <c r="D24" s="19" t="n"/>
    </row>
    <row r="25">
      <c r="A25" s="17" t="inlineStr">
        <is>
          <t>Days 61–90</t>
        </is>
      </c>
      <c r="B25" s="18" t="inlineStr">
        <is>
          <t>Monthly review done</t>
        </is>
      </c>
      <c r="C25" s="19" t="n"/>
      <c r="D25" s="19" t="n"/>
    </row>
    <row r="26">
      <c r="A26" s="20" t="inlineStr">
        <is>
          <t>CHECKPOINT 3</t>
        </is>
      </c>
      <c r="B26" s="21" t="inlineStr">
        <is>
          <t>Compared live results with backtest; 80%+ rule-following; sleep, work, and family OK?</t>
        </is>
      </c>
      <c r="C26" s="22" t="n"/>
      <c r="D26" s="22" t="n"/>
    </row>
  </sheetData>
  <dataValidations count="1">
    <dataValidation sqref="C5:C26" showDropDown="0" showInputMessage="0" showErrorMessage="0" allowBlank="1" type="list">
      <formula1>"Y"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8" customWidth="1" min="2" max="2"/>
    <col width="60" customWidth="1" min="3" max="3"/>
  </cols>
  <sheetData>
    <row r="1">
      <c r="A1" s="7" t="inlineStr">
        <is>
          <t>Position Size Calculator</t>
        </is>
      </c>
    </row>
    <row r="2">
      <c r="A2" s="15" t="inlineStr">
        <is>
          <t>Type your numbers in the cream cells; grey cells calculate (Chapter 13). Example values are illustrative.</t>
        </is>
      </c>
    </row>
    <row r="3"/>
    <row r="4">
      <c r="A4" s="16" t="inlineStr">
        <is>
          <t>Input / result</t>
        </is>
      </c>
      <c r="B4" s="16" t="inlineStr">
        <is>
          <t>Value</t>
        </is>
      </c>
      <c r="C4" s="16" t="inlineStr">
        <is>
          <t>Note</t>
        </is>
      </c>
    </row>
    <row r="5">
      <c r="A5" s="23" t="inlineStr">
        <is>
          <t>Account equity</t>
        </is>
      </c>
      <c r="B5" s="41" t="n">
        <v>100000</v>
      </c>
      <c r="C5" s="25" t="inlineStr">
        <is>
          <t>Current value of the trading account</t>
        </is>
      </c>
    </row>
    <row r="6">
      <c r="A6" s="23" t="inlineStr">
        <is>
          <t>Risk per trade (%)</t>
        </is>
      </c>
      <c r="B6" s="26" t="n">
        <v>0.01</v>
      </c>
      <c r="C6" s="25" t="inlineStr">
        <is>
          <t>1% while learning; never more than 2% in this book's examples</t>
        </is>
      </c>
    </row>
    <row r="7">
      <c r="A7" s="23" t="inlineStr">
        <is>
          <t>Entry price</t>
        </is>
      </c>
      <c r="B7" s="41" t="n">
        <v>50</v>
      </c>
      <c r="C7" s="25" t="inlineStr"/>
    </row>
    <row r="8">
      <c r="A8" s="23" t="inlineStr">
        <is>
          <t>Stop price</t>
        </is>
      </c>
      <c r="B8" s="41" t="n">
        <v>47</v>
      </c>
      <c r="C8" s="25" t="inlineStr">
        <is>
          <t>Where the idea is wrong</t>
        </is>
      </c>
    </row>
    <row r="9">
      <c r="A9" s="23" t="inlineStr">
        <is>
          <t>Estimated round-trip cost per share</t>
        </is>
      </c>
      <c r="B9" s="41" t="n">
        <v>0.35</v>
      </c>
      <c r="C9" s="25" t="inlineStr">
        <is>
          <t>Optional. Use your broker's real costs (about 0.7% of the price in the PSE example in Chapter 7)</t>
        </is>
      </c>
    </row>
    <row r="10">
      <c r="A10" s="23" t="inlineStr">
        <is>
          <t>Board lot / minimum increment (units)</t>
        </is>
      </c>
      <c r="B10" s="27" t="n">
        <v>10</v>
      </c>
      <c r="C10" s="25" t="inlineStr">
        <is>
          <t>1 if your market trades single shares; the board lot where lots apply (e.g., the PSE); the minimum step for crypto</t>
        </is>
      </c>
    </row>
    <row r="11">
      <c r="A11" s="23" t="inlineStr">
        <is>
          <t>Maximum position as % of account</t>
        </is>
      </c>
      <c r="B11" s="26" t="n">
        <v>0.2</v>
      </c>
      <c r="C11" s="25" t="inlineStr">
        <is>
          <t>Concentration cap</t>
        </is>
      </c>
    </row>
    <row r="12">
      <c r="A12" s="23" t="inlineStr">
        <is>
          <t>Maximum risk</t>
        </is>
      </c>
      <c r="B12" s="42">
        <f>B5*B6</f>
        <v/>
      </c>
      <c r="C12" s="25" t="inlineStr">
        <is>
          <t>Equity × risk %</t>
        </is>
      </c>
    </row>
    <row r="13">
      <c r="A13" s="23" t="inlineStr">
        <is>
          <t>Risk per unit incl. costs</t>
        </is>
      </c>
      <c r="B13" s="42">
        <f>ABS(B7-B8)+B9</f>
        <v/>
      </c>
      <c r="C13" s="25" t="inlineStr">
        <is>
          <t>Entry − stop + costs</t>
        </is>
      </c>
    </row>
    <row r="14">
      <c r="A14" s="23" t="inlineStr">
        <is>
          <t>Size from risk rule (units)</t>
        </is>
      </c>
      <c r="B14" s="29">
        <f>IF(B13&gt;0,FLOOR(B12/B13/B10,1)*B10,0)</f>
        <v/>
      </c>
      <c r="C14" s="25" t="inlineStr">
        <is>
          <t>Rounded DOWN to the lot</t>
        </is>
      </c>
    </row>
    <row r="15">
      <c r="A15" s="23" t="inlineStr">
        <is>
          <t>Size from position cap (units)</t>
        </is>
      </c>
      <c r="B15" s="29">
        <f>IF(B7&gt;0,FLOOR(B5*B11/B7/B10,1)*B10,0)</f>
        <v/>
      </c>
      <c r="C15" s="25" t="inlineStr">
        <is>
          <t>Rounded DOWN to the lot</t>
        </is>
      </c>
    </row>
    <row r="16">
      <c r="A16" s="23" t="inlineStr">
        <is>
          <t>Position size to use (units)</t>
        </is>
      </c>
      <c r="B16" s="29">
        <f>MIN(B14,B15)</f>
        <v/>
      </c>
      <c r="C16" s="25" t="inlineStr">
        <is>
          <t>The smaller of the two</t>
        </is>
      </c>
    </row>
    <row r="17">
      <c r="A17" s="23" t="inlineStr">
        <is>
          <t>Position value</t>
        </is>
      </c>
      <c r="B17" s="42">
        <f>B16*B7</f>
        <v/>
      </c>
      <c r="C17" s="25" t="inlineStr"/>
    </row>
    <row r="18">
      <c r="A18" s="23" t="inlineStr">
        <is>
          <t>Loss if stopped, incl. costs</t>
        </is>
      </c>
      <c r="B18" s="42">
        <f>B16*B13</f>
        <v/>
      </c>
      <c r="C18" s="25" t="inlineStr"/>
    </row>
    <row r="19">
      <c r="A19" s="23" t="inlineStr">
        <is>
          <t>Loss as % of account</t>
        </is>
      </c>
      <c r="B19" s="30">
        <f>IF(B5&gt;0,B18/B5,0)</f>
        <v/>
      </c>
      <c r="C19" s="25" t="inlineStr">
        <is>
          <t>Should be at or below your risk %</t>
        </is>
      </c>
    </row>
    <row r="20"/>
    <row r="21">
      <c r="A21" s="15" t="inlineStr">
        <is>
          <t>Check: Problem 1 in Chapter 13 (₱100,000, 1%, entry ₱50, stop ₱47, lot 10) gives 330 shares before costs. With costs included here, the size is slightly smaller.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>
      <c r="A1" s="7" t="inlineStr">
        <is>
          <t>Pre-Trade Worksheet</t>
        </is>
      </c>
    </row>
    <row r="2">
      <c r="A2" s="2" t="inlineStr">
        <is>
          <t>Fill this in BEFORE you place the order (Chapter 12). One column per trade idea.</t>
        </is>
      </c>
    </row>
    <row r="3"/>
    <row r="4">
      <c r="A4" s="8" t="inlineStr">
        <is>
          <t>Question / field</t>
        </is>
      </c>
      <c r="B4" s="8" t="inlineStr">
        <is>
          <t>Illustrative example</t>
        </is>
      </c>
      <c r="C4" s="8" t="inlineStr">
        <is>
          <t>Entry 1</t>
        </is>
      </c>
      <c r="D4" s="8" t="inlineStr">
        <is>
          <t>Entry 2</t>
        </is>
      </c>
      <c r="E4" s="8" t="inlineStr">
        <is>
          <t>Entry 3</t>
        </is>
      </c>
      <c r="F4" s="8" t="inlineStr">
        <is>
          <t>Entry 4</t>
        </is>
      </c>
      <c r="G4" s="8" t="inlineStr">
        <is>
          <t>Entry 5</t>
        </is>
      </c>
    </row>
    <row r="5" ht="36" customHeight="1">
      <c r="A5" s="9" t="inlineStr">
        <is>
          <t>Date</t>
        </is>
      </c>
      <c r="B5" s="10" t="inlineStr">
        <is>
          <t>(Illustrative)</t>
        </is>
      </c>
      <c r="C5" s="4" t="n"/>
      <c r="D5" s="4" t="n"/>
      <c r="E5" s="4" t="n"/>
      <c r="F5" s="4" t="n"/>
      <c r="G5" s="4" t="n"/>
    </row>
    <row r="6" ht="36" customHeight="1">
      <c r="A6" s="9" t="inlineStr">
        <is>
          <t>Market / asset</t>
        </is>
      </c>
      <c r="B6" s="10" t="inlineStr">
        <is>
          <t>XYZ stock</t>
        </is>
      </c>
      <c r="C6" s="4" t="n"/>
      <c r="D6" s="4" t="n"/>
      <c r="E6" s="4" t="n"/>
      <c r="F6" s="4" t="n"/>
      <c r="G6" s="4" t="n"/>
    </row>
    <row r="7" ht="36" customHeight="1">
      <c r="A7" s="9" t="inlineStr">
        <is>
          <t>Time frame</t>
        </is>
      </c>
      <c r="B7" s="10" t="inlineStr">
        <is>
          <t>Daily</t>
        </is>
      </c>
      <c r="C7" s="4" t="n"/>
      <c r="D7" s="4" t="n"/>
      <c r="E7" s="4" t="n"/>
      <c r="F7" s="4" t="n"/>
      <c r="G7" s="4" t="n"/>
    </row>
    <row r="8" ht="36" customHeight="1">
      <c r="A8" s="9" t="inlineStr">
        <is>
          <t>Market condition</t>
        </is>
      </c>
      <c r="B8" s="10" t="inlineStr">
        <is>
          <t>Weekly uptrend; four-week range breaking out</t>
        </is>
      </c>
      <c r="C8" s="4" t="n"/>
      <c r="D8" s="4" t="n"/>
      <c r="E8" s="4" t="n"/>
      <c r="F8" s="4" t="n"/>
      <c r="G8" s="4" t="n"/>
    </row>
    <row r="9" ht="36" customHeight="1">
      <c r="A9" s="9" t="inlineStr">
        <is>
          <t>Setup</t>
        </is>
      </c>
      <c r="B9" s="10" t="inlineStr">
        <is>
          <t>Daily close above ₱500 resistance</t>
        </is>
      </c>
      <c r="C9" s="4" t="n"/>
      <c r="D9" s="4" t="n"/>
      <c r="E9" s="4" t="n"/>
      <c r="F9" s="4" t="n"/>
      <c r="G9" s="4" t="n"/>
    </row>
    <row r="10" ht="36" customHeight="1">
      <c r="A10" s="9" t="inlineStr">
        <is>
          <t>Entry</t>
        </is>
      </c>
      <c r="B10" s="10" t="inlineStr">
        <is>
          <t>₱500</t>
        </is>
      </c>
      <c r="C10" s="4" t="n"/>
      <c r="D10" s="4" t="n"/>
      <c r="E10" s="4" t="n"/>
      <c r="F10" s="4" t="n"/>
      <c r="G10" s="4" t="n"/>
    </row>
    <row r="11" ht="36" customHeight="1">
      <c r="A11" s="9" t="inlineStr">
        <is>
          <t>Stop / invalidation</t>
        </is>
      </c>
      <c r="B11" s="10" t="inlineStr">
        <is>
          <t>₱450</t>
        </is>
      </c>
      <c r="C11" s="4" t="n"/>
      <c r="D11" s="4" t="n"/>
      <c r="E11" s="4" t="n"/>
      <c r="F11" s="4" t="n"/>
      <c r="G11" s="4" t="n"/>
    </row>
    <row r="12" ht="36" customHeight="1">
      <c r="A12" s="9" t="inlineStr">
        <is>
          <t>Target</t>
        </is>
      </c>
      <c r="B12" s="10" t="inlineStr">
        <is>
          <t>₱600</t>
        </is>
      </c>
      <c r="C12" s="4" t="n"/>
      <c r="D12" s="4" t="n"/>
      <c r="E12" s="4" t="n"/>
      <c r="F12" s="4" t="n"/>
      <c r="G12" s="4" t="n"/>
    </row>
    <row r="13" ht="36" customHeight="1">
      <c r="A13" s="9" t="inlineStr">
        <is>
          <t>Expected reward-to-risk</t>
        </is>
      </c>
      <c r="B13" s="10" t="inlineStr">
        <is>
          <t>1 : 2</t>
        </is>
      </c>
      <c r="C13" s="4" t="n"/>
      <c r="D13" s="4" t="n"/>
      <c r="E13" s="4" t="n"/>
      <c r="F13" s="4" t="n"/>
      <c r="G13" s="4" t="n"/>
    </row>
    <row r="14" ht="36" customHeight="1">
      <c r="A14" s="9" t="inlineStr">
        <is>
          <t>Position size</t>
        </is>
      </c>
      <c r="B14" s="10" t="inlineStr">
        <is>
          <t>40 shares</t>
        </is>
      </c>
      <c r="C14" s="4" t="n"/>
      <c r="D14" s="4" t="n"/>
      <c r="E14" s="4" t="n"/>
      <c r="F14" s="4" t="n"/>
      <c r="G14" s="4" t="n"/>
    </row>
    <row r="15" ht="36" customHeight="1">
      <c r="A15" s="9" t="inlineStr">
        <is>
          <t>Maximum loss (amount)</t>
        </is>
      </c>
      <c r="B15" s="10" t="inlineStr">
        <is>
          <t>₱2,000 (2% of ₱100,000)</t>
        </is>
      </c>
      <c r="C15" s="4" t="n"/>
      <c r="D15" s="4" t="n"/>
      <c r="E15" s="4" t="n"/>
      <c r="F15" s="4" t="n"/>
      <c r="G15" s="4" t="n"/>
    </row>
    <row r="16" ht="36" customHeight="1">
      <c r="A16" s="9" t="inlineStr">
        <is>
          <t>What must be true for this trade to work?</t>
        </is>
      </c>
      <c r="B16" s="10" t="inlineStr">
        <is>
          <t>Breakout holds on above-average volume</t>
        </is>
      </c>
      <c r="C16" s="4" t="n"/>
      <c r="D16" s="4" t="n"/>
      <c r="E16" s="4" t="n"/>
      <c r="F16" s="4" t="n"/>
      <c r="G16" s="4" t="n"/>
    </row>
    <row r="17" ht="36" customHeight="1">
      <c r="A17" s="9" t="inlineStr">
        <is>
          <t>What would prove my thesis wrong?</t>
        </is>
      </c>
      <c r="B17" s="10" t="inlineStr">
        <is>
          <t>A close below ₱450</t>
        </is>
      </c>
      <c r="C17" s="4" t="n"/>
      <c r="D17" s="4" t="n"/>
      <c r="E17" s="4" t="n"/>
      <c r="F17" s="4" t="n"/>
      <c r="G17" s="4" t="n"/>
    </row>
    <row r="18" ht="36" customHeight="1">
      <c r="A18" s="9" t="inlineStr">
        <is>
          <t>What news or event could change the setup?</t>
        </is>
      </c>
      <c r="B18" s="10" t="inlineStr">
        <is>
          <t>Earnings date: none in the next three weeks</t>
        </is>
      </c>
      <c r="C18" s="4" t="n"/>
      <c r="D18" s="4" t="n"/>
      <c r="E18" s="4" t="n"/>
      <c r="F18" s="4" t="n"/>
      <c r="G18" s="4" t="n"/>
    </row>
    <row r="19" ht="36" customHeight="1">
      <c r="A19" s="9" t="inlineStr">
        <is>
          <t>Am I entering because of my plan or because I am afraid of missing out?</t>
        </is>
      </c>
      <c r="B19" s="10" t="inlineStr">
        <is>
          <t>Plan</t>
        </is>
      </c>
      <c r="C19" s="4" t="n"/>
      <c r="D19" s="4" t="n"/>
      <c r="E19" s="4" t="n"/>
      <c r="F19" s="4" t="n"/>
      <c r="G19" s="4" t="n"/>
    </row>
    <row r="20" ht="36" customHeight="1">
      <c r="A20" s="9" t="inlineStr">
        <is>
          <t>Emotional state (1–10)</t>
        </is>
      </c>
      <c r="B20" s="10" t="inlineStr">
        <is>
          <t>4</t>
        </is>
      </c>
      <c r="C20" s="4" t="n"/>
      <c r="D20" s="4" t="n"/>
      <c r="E20" s="4" t="n"/>
      <c r="F20" s="4" t="n"/>
      <c r="G20" s="4" t="n"/>
    </row>
    <row r="21" ht="36" customHeight="1">
      <c r="A21" s="9" t="inlineStr">
        <is>
          <t>Final decision: TRADE / WAIT / PASS</t>
        </is>
      </c>
      <c r="B21" s="10" t="inlineStr">
        <is>
          <t>TRADE</t>
        </is>
      </c>
      <c r="C21" s="4" t="n"/>
      <c r="D21" s="4" t="n"/>
      <c r="E21" s="4" t="n"/>
      <c r="F21" s="4" t="n"/>
      <c r="G21" s="4" t="n"/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>
      <c r="A1" s="7" t="inlineStr">
        <is>
          <t>The Red Mist Checklist</t>
        </is>
      </c>
    </row>
    <row r="2">
      <c r="A2" s="2" t="inlineStr">
        <is>
          <t>Before placing another trade after a loss. If several answers make you uncomfortable, that discomfort is information. Step away.</t>
        </is>
      </c>
    </row>
    <row r="3"/>
    <row r="4">
      <c r="A4" s="8" t="inlineStr">
        <is>
          <t>Question / field</t>
        </is>
      </c>
      <c r="B4" s="8" t="inlineStr">
        <is>
          <t>Entry 1</t>
        </is>
      </c>
      <c r="C4" s="8" t="inlineStr">
        <is>
          <t>Entry 2</t>
        </is>
      </c>
      <c r="D4" s="8" t="inlineStr">
        <is>
          <t>Entry 3</t>
        </is>
      </c>
      <c r="E4" s="8" t="inlineStr">
        <is>
          <t>Entry 4</t>
        </is>
      </c>
      <c r="F4" s="8" t="inlineStr">
        <is>
          <t>Entry 5</t>
        </is>
      </c>
      <c r="G4" s="8" t="inlineStr">
        <is>
          <t>Entry 6</t>
        </is>
      </c>
    </row>
    <row r="5" ht="36" customHeight="1">
      <c r="A5" s="9" t="inlineStr">
        <is>
          <t>Can I explain the next setup without mentioning my previous loss?</t>
        </is>
      </c>
      <c r="B5" s="4" t="n"/>
      <c r="C5" s="4" t="n"/>
      <c r="D5" s="4" t="n"/>
      <c r="E5" s="4" t="n"/>
      <c r="F5" s="4" t="n"/>
      <c r="G5" s="4" t="n"/>
    </row>
    <row r="6" ht="36" customHeight="1">
      <c r="A6" s="9" t="inlineStr">
        <is>
          <t>Am I increasing position size because I want to recover money?</t>
        </is>
      </c>
      <c r="B6" s="4" t="n"/>
      <c r="C6" s="4" t="n"/>
      <c r="D6" s="4" t="n"/>
      <c r="E6" s="4" t="n"/>
      <c r="F6" s="4" t="n"/>
      <c r="G6" s="4" t="n"/>
    </row>
    <row r="7" ht="36" customHeight="1">
      <c r="A7" s="9" t="inlineStr">
        <is>
          <t>Am I angry at the market?</t>
        </is>
      </c>
      <c r="B7" s="4" t="n"/>
      <c r="C7" s="4" t="n"/>
      <c r="D7" s="4" t="n"/>
      <c r="E7" s="4" t="n"/>
      <c r="F7" s="4" t="n"/>
      <c r="G7" s="4" t="n"/>
    </row>
    <row r="8" ht="36" customHeight="1">
      <c r="A8" s="9" t="inlineStr">
        <is>
          <t>Am I trying to prove that my analysis was right?</t>
        </is>
      </c>
      <c r="B8" s="4" t="n"/>
      <c r="C8" s="4" t="n"/>
      <c r="D8" s="4" t="n"/>
      <c r="E8" s="4" t="n"/>
      <c r="F8" s="4" t="n"/>
      <c r="G8" s="4" t="n"/>
    </row>
    <row r="9" ht="36" customHeight="1">
      <c r="A9" s="9" t="inlineStr">
        <is>
          <t>Would I take this trade if my previous trade had been a winner?</t>
        </is>
      </c>
      <c r="B9" s="4" t="n"/>
      <c r="C9" s="4" t="n"/>
      <c r="D9" s="4" t="n"/>
      <c r="E9" s="4" t="n"/>
      <c r="F9" s="4" t="n"/>
      <c r="G9" s="4" t="n"/>
    </row>
    <row r="10" ht="36" customHeight="1">
      <c r="A10" s="9" t="inlineStr">
        <is>
          <t>Have I slept enough?</t>
        </is>
      </c>
      <c r="B10" s="4" t="n"/>
      <c r="C10" s="4" t="n"/>
      <c r="D10" s="4" t="n"/>
      <c r="E10" s="4" t="n"/>
      <c r="F10" s="4" t="n"/>
      <c r="G10" s="4" t="n"/>
    </row>
    <row r="11" ht="36" customHeight="1">
      <c r="A11" s="9" t="inlineStr">
        <is>
          <t>Would walking away improve my decision?</t>
        </is>
      </c>
      <c r="B11" s="4" t="n"/>
      <c r="C11" s="4" t="n"/>
      <c r="D11" s="4" t="n"/>
      <c r="E11" s="4" t="n"/>
      <c r="F11" s="4" t="n"/>
      <c r="G11" s="4" t="n"/>
    </row>
    <row r="12" ht="36" customHeight="1">
      <c r="A12" s="9" t="inlineStr">
        <is>
          <t>If I lose this trade too, will I still be financially and emotionally okay?</t>
        </is>
      </c>
      <c r="B12" s="4" t="n"/>
      <c r="C12" s="4" t="n"/>
      <c r="D12" s="4" t="n"/>
      <c r="E12" s="4" t="n"/>
      <c r="F12" s="4" t="n"/>
      <c r="G12" s="4" t="n"/>
    </row>
    <row r="13" ht="36" customHeight="1">
      <c r="A13" s="9" t="inlineStr">
        <is>
          <t>Decision: TRADE / WAIT / WALK AWAY</t>
        </is>
      </c>
      <c r="B13" s="4" t="n"/>
      <c r="C13" s="4" t="n"/>
      <c r="D13" s="4" t="n"/>
      <c r="E13" s="4" t="n"/>
      <c r="F13" s="4" t="n"/>
      <c r="G13" s="4" t="n"/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28" customWidth="1" min="9" max="9"/>
    <col width="10" customWidth="1" min="10" max="10"/>
    <col width="24" customWidth="1" min="11" max="11"/>
    <col width="30" customWidth="1" min="12" max="12"/>
    <col width="12" customWidth="1" min="13" max="13"/>
    <col width="11" customWidth="1" min="14" max="14"/>
    <col width="12" customWidth="1" min="15" max="15"/>
    <col width="10" customWidth="1" min="16" max="16"/>
  </cols>
  <sheetData>
    <row r="1">
      <c r="A1" s="7" t="inlineStr">
        <is>
          <t>Trade Log</t>
        </is>
      </c>
    </row>
    <row r="2">
      <c r="A2" s="2" t="inlineStr">
        <is>
          <t>Grey columns M–P calculate automatically. Example row mirrors the book's XYZ example (Chapter 12) and is illustrative only.</t>
        </is>
      </c>
    </row>
    <row r="3"/>
    <row r="4" ht="32" customHeight="1">
      <c r="A4" s="8" t="inlineStr">
        <is>
          <t>Date</t>
        </is>
      </c>
      <c r="B4" s="8" t="inlineStr">
        <is>
          <t>Asset</t>
        </is>
      </c>
      <c r="C4" s="8" t="inlineStr">
        <is>
          <t>Long / Short</t>
        </is>
      </c>
      <c r="D4" s="8" t="inlineStr">
        <is>
          <t>Entry price</t>
        </is>
      </c>
      <c r="E4" s="8" t="inlineStr">
        <is>
          <t>Stop-loss</t>
        </is>
      </c>
      <c r="F4" s="8" t="inlineStr">
        <is>
          <t>Take-profit</t>
        </is>
      </c>
      <c r="G4" s="8" t="inlineStr">
        <is>
          <t>Position size (units)</t>
        </is>
      </c>
      <c r="H4" s="8" t="inlineStr">
        <is>
          <t>Exit price</t>
        </is>
      </c>
      <c r="I4" s="8" t="inlineStr">
        <is>
          <t>Reason for entry</t>
        </is>
      </c>
      <c r="J4" s="8" t="inlineStr">
        <is>
          <t>Followed plan? (Y/N)</t>
        </is>
      </c>
      <c r="K4" s="8" t="inlineStr">
        <is>
          <t>Emotion</t>
        </is>
      </c>
      <c r="L4" s="8" t="inlineStr">
        <is>
          <t>Lesson</t>
        </is>
      </c>
      <c r="M4" s="8" t="inlineStr">
        <is>
          <t>Risk</t>
        </is>
      </c>
      <c r="N4" s="8" t="inlineStr">
        <is>
          <t>Planned reward : risk</t>
        </is>
      </c>
      <c r="O4" s="8" t="inlineStr">
        <is>
          <t>Result</t>
        </is>
      </c>
      <c r="P4" s="8" t="inlineStr">
        <is>
          <t>R-multiple</t>
        </is>
      </c>
    </row>
    <row r="5">
      <c r="A5" s="10" t="inlineStr">
        <is>
          <t>(Illustrative)</t>
        </is>
      </c>
      <c r="B5" s="10" t="inlineStr">
        <is>
          <t>XYZ stock</t>
        </is>
      </c>
      <c r="C5" s="10" t="inlineStr">
        <is>
          <t>Long</t>
        </is>
      </c>
      <c r="D5" s="43" t="n">
        <v>500</v>
      </c>
      <c r="E5" s="43" t="n">
        <v>450</v>
      </c>
      <c r="F5" s="43" t="n">
        <v>600</v>
      </c>
      <c r="G5" s="10" t="n">
        <v>40</v>
      </c>
      <c r="H5" s="43" t="n">
        <v>600</v>
      </c>
      <c r="I5" s="10" t="inlineStr">
        <is>
          <t>Breakout above resistance</t>
        </is>
      </c>
      <c r="J5" s="10" t="inlineStr">
        <is>
          <t>Y</t>
        </is>
      </c>
      <c r="K5" s="10" t="inlineStr">
        <is>
          <t>Confident at entry, anxious during pullback</t>
        </is>
      </c>
      <c r="L5" s="10" t="inlineStr">
        <is>
          <t>Followed the trading plan</t>
        </is>
      </c>
      <c r="M5" s="44">
        <f>IF(AND(D5&lt;&gt;"",E5&lt;&gt;"",G5&lt;&gt;""),ABS(D5-E5)*G5,"")</f>
        <v/>
      </c>
      <c r="N5" s="13">
        <f>IF(AND(D5&lt;&gt;"",E5&lt;&gt;"",F5&lt;&gt;"",D5&lt;&gt;E5),ABS(F5-D5)/ABS(D5-E5),"")</f>
        <v/>
      </c>
      <c r="O5" s="44">
        <f>IF(AND(D5&lt;&gt;"",H5&lt;&gt;"",G5&lt;&gt;""),IF(C5="Short",D5-H5,H5-D5)*G5,"")</f>
        <v/>
      </c>
      <c r="P5" s="13">
        <f>IF(AND(N(M5)&gt;0,O5&lt;&gt;""),O5/M5,"")</f>
        <v/>
      </c>
      <c r="Q5" s="2" t="inlineStr">
        <is>
          <t>← Illustrative example row (delete or overwrite)</t>
        </is>
      </c>
    </row>
    <row r="6">
      <c r="A6" s="4" t="n"/>
      <c r="B6" s="4" t="n"/>
      <c r="C6" s="4" t="n"/>
      <c r="D6" s="45" t="n"/>
      <c r="E6" s="45" t="n"/>
      <c r="F6" s="45" t="n"/>
      <c r="G6" s="4" t="n"/>
      <c r="H6" s="45" t="n"/>
      <c r="I6" s="4" t="n"/>
      <c r="J6" s="4" t="n"/>
      <c r="K6" s="4" t="n"/>
      <c r="L6" s="4" t="n"/>
      <c r="M6" s="44">
        <f>IF(AND(D6&lt;&gt;"",E6&lt;&gt;"",G6&lt;&gt;""),ABS(D6-E6)*G6,"")</f>
        <v/>
      </c>
      <c r="N6" s="13">
        <f>IF(AND(D6&lt;&gt;"",E6&lt;&gt;"",F6&lt;&gt;"",D6&lt;&gt;E6),ABS(F6-D6)/ABS(D6-E6),"")</f>
        <v/>
      </c>
      <c r="O6" s="44">
        <f>IF(AND(D6&lt;&gt;"",H6&lt;&gt;"",G6&lt;&gt;""),IF(C6="Short",D6-H6,H6-D6)*G6,"")</f>
        <v/>
      </c>
      <c r="P6" s="13">
        <f>IF(AND(N(M6)&gt;0,O6&lt;&gt;""),O6/M6,"")</f>
        <v/>
      </c>
    </row>
    <row r="7">
      <c r="A7" s="4" t="n"/>
      <c r="B7" s="4" t="n"/>
      <c r="C7" s="4" t="n"/>
      <c r="D7" s="45" t="n"/>
      <c r="E7" s="45" t="n"/>
      <c r="F7" s="45" t="n"/>
      <c r="G7" s="4" t="n"/>
      <c r="H7" s="45" t="n"/>
      <c r="I7" s="4" t="n"/>
      <c r="J7" s="4" t="n"/>
      <c r="K7" s="4" t="n"/>
      <c r="L7" s="4" t="n"/>
      <c r="M7" s="44">
        <f>IF(AND(D7&lt;&gt;"",E7&lt;&gt;"",G7&lt;&gt;""),ABS(D7-E7)*G7,"")</f>
        <v/>
      </c>
      <c r="N7" s="13">
        <f>IF(AND(D7&lt;&gt;"",E7&lt;&gt;"",F7&lt;&gt;"",D7&lt;&gt;E7),ABS(F7-D7)/ABS(D7-E7),"")</f>
        <v/>
      </c>
      <c r="O7" s="44">
        <f>IF(AND(D7&lt;&gt;"",H7&lt;&gt;"",G7&lt;&gt;""),IF(C7="Short",D7-H7,H7-D7)*G7,"")</f>
        <v/>
      </c>
      <c r="P7" s="13">
        <f>IF(AND(N(M7)&gt;0,O7&lt;&gt;""),O7/M7,"")</f>
        <v/>
      </c>
    </row>
    <row r="8">
      <c r="A8" s="4" t="n"/>
      <c r="B8" s="4" t="n"/>
      <c r="C8" s="4" t="n"/>
      <c r="D8" s="45" t="n"/>
      <c r="E8" s="45" t="n"/>
      <c r="F8" s="45" t="n"/>
      <c r="G8" s="4" t="n"/>
      <c r="H8" s="45" t="n"/>
      <c r="I8" s="4" t="n"/>
      <c r="J8" s="4" t="n"/>
      <c r="K8" s="4" t="n"/>
      <c r="L8" s="4" t="n"/>
      <c r="M8" s="44">
        <f>IF(AND(D8&lt;&gt;"",E8&lt;&gt;"",G8&lt;&gt;""),ABS(D8-E8)*G8,"")</f>
        <v/>
      </c>
      <c r="N8" s="13">
        <f>IF(AND(D8&lt;&gt;"",E8&lt;&gt;"",F8&lt;&gt;"",D8&lt;&gt;E8),ABS(F8-D8)/ABS(D8-E8),"")</f>
        <v/>
      </c>
      <c r="O8" s="44">
        <f>IF(AND(D8&lt;&gt;"",H8&lt;&gt;"",G8&lt;&gt;""),IF(C8="Short",D8-H8,H8-D8)*G8,"")</f>
        <v/>
      </c>
      <c r="P8" s="13">
        <f>IF(AND(N(M8)&gt;0,O8&lt;&gt;""),O8/M8,"")</f>
        <v/>
      </c>
    </row>
    <row r="9">
      <c r="A9" s="4" t="n"/>
      <c r="B9" s="4" t="n"/>
      <c r="C9" s="4" t="n"/>
      <c r="D9" s="45" t="n"/>
      <c r="E9" s="45" t="n"/>
      <c r="F9" s="45" t="n"/>
      <c r="G9" s="4" t="n"/>
      <c r="H9" s="45" t="n"/>
      <c r="I9" s="4" t="n"/>
      <c r="J9" s="4" t="n"/>
      <c r="K9" s="4" t="n"/>
      <c r="L9" s="4" t="n"/>
      <c r="M9" s="44">
        <f>IF(AND(D9&lt;&gt;"",E9&lt;&gt;"",G9&lt;&gt;""),ABS(D9-E9)*G9,"")</f>
        <v/>
      </c>
      <c r="N9" s="13">
        <f>IF(AND(D9&lt;&gt;"",E9&lt;&gt;"",F9&lt;&gt;"",D9&lt;&gt;E9),ABS(F9-D9)/ABS(D9-E9),"")</f>
        <v/>
      </c>
      <c r="O9" s="44">
        <f>IF(AND(D9&lt;&gt;"",H9&lt;&gt;"",G9&lt;&gt;""),IF(C9="Short",D9-H9,H9-D9)*G9,"")</f>
        <v/>
      </c>
      <c r="P9" s="13">
        <f>IF(AND(N(M9)&gt;0,O9&lt;&gt;""),O9/M9,"")</f>
        <v/>
      </c>
    </row>
    <row r="10">
      <c r="A10" s="4" t="n"/>
      <c r="B10" s="4" t="n"/>
      <c r="C10" s="4" t="n"/>
      <c r="D10" s="45" t="n"/>
      <c r="E10" s="45" t="n"/>
      <c r="F10" s="45" t="n"/>
      <c r="G10" s="4" t="n"/>
      <c r="H10" s="45" t="n"/>
      <c r="I10" s="4" t="n"/>
      <c r="J10" s="4" t="n"/>
      <c r="K10" s="4" t="n"/>
      <c r="L10" s="4" t="n"/>
      <c r="M10" s="44">
        <f>IF(AND(D10&lt;&gt;"",E10&lt;&gt;"",G10&lt;&gt;""),ABS(D10-E10)*G10,"")</f>
        <v/>
      </c>
      <c r="N10" s="13">
        <f>IF(AND(D10&lt;&gt;"",E10&lt;&gt;"",F10&lt;&gt;"",D10&lt;&gt;E10),ABS(F10-D10)/ABS(D10-E10),"")</f>
        <v/>
      </c>
      <c r="O10" s="44">
        <f>IF(AND(D10&lt;&gt;"",H10&lt;&gt;"",G10&lt;&gt;""),IF(C10="Short",D10-H10,H10-D10)*G10,"")</f>
        <v/>
      </c>
      <c r="P10" s="13">
        <f>IF(AND(N(M10)&gt;0,O10&lt;&gt;""),O10/M10,"")</f>
        <v/>
      </c>
    </row>
    <row r="11">
      <c r="A11" s="4" t="n"/>
      <c r="B11" s="4" t="n"/>
      <c r="C11" s="4" t="n"/>
      <c r="D11" s="45" t="n"/>
      <c r="E11" s="45" t="n"/>
      <c r="F11" s="45" t="n"/>
      <c r="G11" s="4" t="n"/>
      <c r="H11" s="45" t="n"/>
      <c r="I11" s="4" t="n"/>
      <c r="J11" s="4" t="n"/>
      <c r="K11" s="4" t="n"/>
      <c r="L11" s="4" t="n"/>
      <c r="M11" s="44">
        <f>IF(AND(D11&lt;&gt;"",E11&lt;&gt;"",G11&lt;&gt;""),ABS(D11-E11)*G11,"")</f>
        <v/>
      </c>
      <c r="N11" s="13">
        <f>IF(AND(D11&lt;&gt;"",E11&lt;&gt;"",F11&lt;&gt;"",D11&lt;&gt;E11),ABS(F11-D11)/ABS(D11-E11),"")</f>
        <v/>
      </c>
      <c r="O11" s="44">
        <f>IF(AND(D11&lt;&gt;"",H11&lt;&gt;"",G11&lt;&gt;""),IF(C11="Short",D11-H11,H11-D11)*G11,"")</f>
        <v/>
      </c>
      <c r="P11" s="13">
        <f>IF(AND(N(M11)&gt;0,O11&lt;&gt;""),O11/M11,"")</f>
        <v/>
      </c>
    </row>
    <row r="12">
      <c r="A12" s="4" t="n"/>
      <c r="B12" s="4" t="n"/>
      <c r="C12" s="4" t="n"/>
      <c r="D12" s="45" t="n"/>
      <c r="E12" s="45" t="n"/>
      <c r="F12" s="45" t="n"/>
      <c r="G12" s="4" t="n"/>
      <c r="H12" s="45" t="n"/>
      <c r="I12" s="4" t="n"/>
      <c r="J12" s="4" t="n"/>
      <c r="K12" s="4" t="n"/>
      <c r="L12" s="4" t="n"/>
      <c r="M12" s="44">
        <f>IF(AND(D12&lt;&gt;"",E12&lt;&gt;"",G12&lt;&gt;""),ABS(D12-E12)*G12,"")</f>
        <v/>
      </c>
      <c r="N12" s="13">
        <f>IF(AND(D12&lt;&gt;"",E12&lt;&gt;"",F12&lt;&gt;"",D12&lt;&gt;E12),ABS(F12-D12)/ABS(D12-E12),"")</f>
        <v/>
      </c>
      <c r="O12" s="44">
        <f>IF(AND(D12&lt;&gt;"",H12&lt;&gt;"",G12&lt;&gt;""),IF(C12="Short",D12-H12,H12-D12)*G12,"")</f>
        <v/>
      </c>
      <c r="P12" s="13">
        <f>IF(AND(N(M12)&gt;0,O12&lt;&gt;""),O12/M12,"")</f>
        <v/>
      </c>
    </row>
    <row r="13">
      <c r="A13" s="4" t="n"/>
      <c r="B13" s="4" t="n"/>
      <c r="C13" s="4" t="n"/>
      <c r="D13" s="45" t="n"/>
      <c r="E13" s="45" t="n"/>
      <c r="F13" s="45" t="n"/>
      <c r="G13" s="4" t="n"/>
      <c r="H13" s="45" t="n"/>
      <c r="I13" s="4" t="n"/>
      <c r="J13" s="4" t="n"/>
      <c r="K13" s="4" t="n"/>
      <c r="L13" s="4" t="n"/>
      <c r="M13" s="44">
        <f>IF(AND(D13&lt;&gt;"",E13&lt;&gt;"",G13&lt;&gt;""),ABS(D13-E13)*G13,"")</f>
        <v/>
      </c>
      <c r="N13" s="13">
        <f>IF(AND(D13&lt;&gt;"",E13&lt;&gt;"",F13&lt;&gt;"",D13&lt;&gt;E13),ABS(F13-D13)/ABS(D13-E13),"")</f>
        <v/>
      </c>
      <c r="O13" s="44">
        <f>IF(AND(D13&lt;&gt;"",H13&lt;&gt;"",G13&lt;&gt;""),IF(C13="Short",D13-H13,H13-D13)*G13,"")</f>
        <v/>
      </c>
      <c r="P13" s="13">
        <f>IF(AND(N(M13)&gt;0,O13&lt;&gt;""),O13/M13,"")</f>
        <v/>
      </c>
    </row>
    <row r="14">
      <c r="A14" s="4" t="n"/>
      <c r="B14" s="4" t="n"/>
      <c r="C14" s="4" t="n"/>
      <c r="D14" s="45" t="n"/>
      <c r="E14" s="45" t="n"/>
      <c r="F14" s="45" t="n"/>
      <c r="G14" s="4" t="n"/>
      <c r="H14" s="45" t="n"/>
      <c r="I14" s="4" t="n"/>
      <c r="J14" s="4" t="n"/>
      <c r="K14" s="4" t="n"/>
      <c r="L14" s="4" t="n"/>
      <c r="M14" s="44">
        <f>IF(AND(D14&lt;&gt;"",E14&lt;&gt;"",G14&lt;&gt;""),ABS(D14-E14)*G14,"")</f>
        <v/>
      </c>
      <c r="N14" s="13">
        <f>IF(AND(D14&lt;&gt;"",E14&lt;&gt;"",F14&lt;&gt;"",D14&lt;&gt;E14),ABS(F14-D14)/ABS(D14-E14),"")</f>
        <v/>
      </c>
      <c r="O14" s="44">
        <f>IF(AND(D14&lt;&gt;"",H14&lt;&gt;"",G14&lt;&gt;""),IF(C14="Short",D14-H14,H14-D14)*G14,"")</f>
        <v/>
      </c>
      <c r="P14" s="13">
        <f>IF(AND(N(M14)&gt;0,O14&lt;&gt;""),O14/M14,"")</f>
        <v/>
      </c>
    </row>
    <row r="15">
      <c r="A15" s="4" t="n"/>
      <c r="B15" s="4" t="n"/>
      <c r="C15" s="4" t="n"/>
      <c r="D15" s="45" t="n"/>
      <c r="E15" s="45" t="n"/>
      <c r="F15" s="45" t="n"/>
      <c r="G15" s="4" t="n"/>
      <c r="H15" s="45" t="n"/>
      <c r="I15" s="4" t="n"/>
      <c r="J15" s="4" t="n"/>
      <c r="K15" s="4" t="n"/>
      <c r="L15" s="4" t="n"/>
      <c r="M15" s="44">
        <f>IF(AND(D15&lt;&gt;"",E15&lt;&gt;"",G15&lt;&gt;""),ABS(D15-E15)*G15,"")</f>
        <v/>
      </c>
      <c r="N15" s="13">
        <f>IF(AND(D15&lt;&gt;"",E15&lt;&gt;"",F15&lt;&gt;"",D15&lt;&gt;E15),ABS(F15-D15)/ABS(D15-E15),"")</f>
        <v/>
      </c>
      <c r="O15" s="44">
        <f>IF(AND(D15&lt;&gt;"",H15&lt;&gt;"",G15&lt;&gt;""),IF(C15="Short",D15-H15,H15-D15)*G15,"")</f>
        <v/>
      </c>
      <c r="P15" s="13">
        <f>IF(AND(N(M15)&gt;0,O15&lt;&gt;""),O15/M15,"")</f>
        <v/>
      </c>
    </row>
    <row r="16">
      <c r="A16" s="4" t="n"/>
      <c r="B16" s="4" t="n"/>
      <c r="C16" s="4" t="n"/>
      <c r="D16" s="45" t="n"/>
      <c r="E16" s="45" t="n"/>
      <c r="F16" s="45" t="n"/>
      <c r="G16" s="4" t="n"/>
      <c r="H16" s="45" t="n"/>
      <c r="I16" s="4" t="n"/>
      <c r="J16" s="4" t="n"/>
      <c r="K16" s="4" t="n"/>
      <c r="L16" s="4" t="n"/>
      <c r="M16" s="44">
        <f>IF(AND(D16&lt;&gt;"",E16&lt;&gt;"",G16&lt;&gt;""),ABS(D16-E16)*G16,"")</f>
        <v/>
      </c>
      <c r="N16" s="13">
        <f>IF(AND(D16&lt;&gt;"",E16&lt;&gt;"",F16&lt;&gt;"",D16&lt;&gt;E16),ABS(F16-D16)/ABS(D16-E16),"")</f>
        <v/>
      </c>
      <c r="O16" s="44">
        <f>IF(AND(D16&lt;&gt;"",H16&lt;&gt;"",G16&lt;&gt;""),IF(C16="Short",D16-H16,H16-D16)*G16,"")</f>
        <v/>
      </c>
      <c r="P16" s="13">
        <f>IF(AND(N(M16)&gt;0,O16&lt;&gt;""),O16/M16,"")</f>
        <v/>
      </c>
    </row>
    <row r="17">
      <c r="A17" s="4" t="n"/>
      <c r="B17" s="4" t="n"/>
      <c r="C17" s="4" t="n"/>
      <c r="D17" s="45" t="n"/>
      <c r="E17" s="45" t="n"/>
      <c r="F17" s="45" t="n"/>
      <c r="G17" s="4" t="n"/>
      <c r="H17" s="45" t="n"/>
      <c r="I17" s="4" t="n"/>
      <c r="J17" s="4" t="n"/>
      <c r="K17" s="4" t="n"/>
      <c r="L17" s="4" t="n"/>
      <c r="M17" s="44">
        <f>IF(AND(D17&lt;&gt;"",E17&lt;&gt;"",G17&lt;&gt;""),ABS(D17-E17)*G17,"")</f>
        <v/>
      </c>
      <c r="N17" s="13">
        <f>IF(AND(D17&lt;&gt;"",E17&lt;&gt;"",F17&lt;&gt;"",D17&lt;&gt;E17),ABS(F17-D17)/ABS(D17-E17),"")</f>
        <v/>
      </c>
      <c r="O17" s="44">
        <f>IF(AND(D17&lt;&gt;"",H17&lt;&gt;"",G17&lt;&gt;""),IF(C17="Short",D17-H17,H17-D17)*G17,"")</f>
        <v/>
      </c>
      <c r="P17" s="13">
        <f>IF(AND(N(M17)&gt;0,O17&lt;&gt;""),O17/M17,"")</f>
        <v/>
      </c>
    </row>
    <row r="18">
      <c r="A18" s="4" t="n"/>
      <c r="B18" s="4" t="n"/>
      <c r="C18" s="4" t="n"/>
      <c r="D18" s="45" t="n"/>
      <c r="E18" s="45" t="n"/>
      <c r="F18" s="45" t="n"/>
      <c r="G18" s="4" t="n"/>
      <c r="H18" s="45" t="n"/>
      <c r="I18" s="4" t="n"/>
      <c r="J18" s="4" t="n"/>
      <c r="K18" s="4" t="n"/>
      <c r="L18" s="4" t="n"/>
      <c r="M18" s="44">
        <f>IF(AND(D18&lt;&gt;"",E18&lt;&gt;"",G18&lt;&gt;""),ABS(D18-E18)*G18,"")</f>
        <v/>
      </c>
      <c r="N18" s="13">
        <f>IF(AND(D18&lt;&gt;"",E18&lt;&gt;"",F18&lt;&gt;"",D18&lt;&gt;E18),ABS(F18-D18)/ABS(D18-E18),"")</f>
        <v/>
      </c>
      <c r="O18" s="44">
        <f>IF(AND(D18&lt;&gt;"",H18&lt;&gt;"",G18&lt;&gt;""),IF(C18="Short",D18-H18,H18-D18)*G18,"")</f>
        <v/>
      </c>
      <c r="P18" s="13">
        <f>IF(AND(N(M18)&gt;0,O18&lt;&gt;""),O18/M18,"")</f>
        <v/>
      </c>
    </row>
    <row r="19">
      <c r="A19" s="4" t="n"/>
      <c r="B19" s="4" t="n"/>
      <c r="C19" s="4" t="n"/>
      <c r="D19" s="45" t="n"/>
      <c r="E19" s="45" t="n"/>
      <c r="F19" s="45" t="n"/>
      <c r="G19" s="4" t="n"/>
      <c r="H19" s="45" t="n"/>
      <c r="I19" s="4" t="n"/>
      <c r="J19" s="4" t="n"/>
      <c r="K19" s="4" t="n"/>
      <c r="L19" s="4" t="n"/>
      <c r="M19" s="44">
        <f>IF(AND(D19&lt;&gt;"",E19&lt;&gt;"",G19&lt;&gt;""),ABS(D19-E19)*G19,"")</f>
        <v/>
      </c>
      <c r="N19" s="13">
        <f>IF(AND(D19&lt;&gt;"",E19&lt;&gt;"",F19&lt;&gt;"",D19&lt;&gt;E19),ABS(F19-D19)/ABS(D19-E19),"")</f>
        <v/>
      </c>
      <c r="O19" s="44">
        <f>IF(AND(D19&lt;&gt;"",H19&lt;&gt;"",G19&lt;&gt;""),IF(C19="Short",D19-H19,H19-D19)*G19,"")</f>
        <v/>
      </c>
      <c r="P19" s="13">
        <f>IF(AND(N(M19)&gt;0,O19&lt;&gt;""),O19/M19,"")</f>
        <v/>
      </c>
    </row>
    <row r="20">
      <c r="A20" s="4" t="n"/>
      <c r="B20" s="4" t="n"/>
      <c r="C20" s="4" t="n"/>
      <c r="D20" s="45" t="n"/>
      <c r="E20" s="45" t="n"/>
      <c r="F20" s="45" t="n"/>
      <c r="G20" s="4" t="n"/>
      <c r="H20" s="45" t="n"/>
      <c r="I20" s="4" t="n"/>
      <c r="J20" s="4" t="n"/>
      <c r="K20" s="4" t="n"/>
      <c r="L20" s="4" t="n"/>
      <c r="M20" s="44">
        <f>IF(AND(D20&lt;&gt;"",E20&lt;&gt;"",G20&lt;&gt;""),ABS(D20-E20)*G20,"")</f>
        <v/>
      </c>
      <c r="N20" s="13">
        <f>IF(AND(D20&lt;&gt;"",E20&lt;&gt;"",F20&lt;&gt;"",D20&lt;&gt;E20),ABS(F20-D20)/ABS(D20-E20),"")</f>
        <v/>
      </c>
      <c r="O20" s="44">
        <f>IF(AND(D20&lt;&gt;"",H20&lt;&gt;"",G20&lt;&gt;""),IF(C20="Short",D20-H20,H20-D20)*G20,"")</f>
        <v/>
      </c>
      <c r="P20" s="13">
        <f>IF(AND(N(M20)&gt;0,O20&lt;&gt;""),O20/M20,"")</f>
        <v/>
      </c>
    </row>
    <row r="21">
      <c r="A21" s="4" t="n"/>
      <c r="B21" s="4" t="n"/>
      <c r="C21" s="4" t="n"/>
      <c r="D21" s="45" t="n"/>
      <c r="E21" s="45" t="n"/>
      <c r="F21" s="45" t="n"/>
      <c r="G21" s="4" t="n"/>
      <c r="H21" s="45" t="n"/>
      <c r="I21" s="4" t="n"/>
      <c r="J21" s="4" t="n"/>
      <c r="K21" s="4" t="n"/>
      <c r="L21" s="4" t="n"/>
      <c r="M21" s="44">
        <f>IF(AND(D21&lt;&gt;"",E21&lt;&gt;"",G21&lt;&gt;""),ABS(D21-E21)*G21,"")</f>
        <v/>
      </c>
      <c r="N21" s="13">
        <f>IF(AND(D21&lt;&gt;"",E21&lt;&gt;"",F21&lt;&gt;"",D21&lt;&gt;E21),ABS(F21-D21)/ABS(D21-E21),"")</f>
        <v/>
      </c>
      <c r="O21" s="44">
        <f>IF(AND(D21&lt;&gt;"",H21&lt;&gt;"",G21&lt;&gt;""),IF(C21="Short",D21-H21,H21-D21)*G21,"")</f>
        <v/>
      </c>
      <c r="P21" s="13">
        <f>IF(AND(N(M21)&gt;0,O21&lt;&gt;""),O21/M21,"")</f>
        <v/>
      </c>
    </row>
    <row r="22">
      <c r="A22" s="4" t="n"/>
      <c r="B22" s="4" t="n"/>
      <c r="C22" s="4" t="n"/>
      <c r="D22" s="45" t="n"/>
      <c r="E22" s="45" t="n"/>
      <c r="F22" s="45" t="n"/>
      <c r="G22" s="4" t="n"/>
      <c r="H22" s="45" t="n"/>
      <c r="I22" s="4" t="n"/>
      <c r="J22" s="4" t="n"/>
      <c r="K22" s="4" t="n"/>
      <c r="L22" s="4" t="n"/>
      <c r="M22" s="44">
        <f>IF(AND(D22&lt;&gt;"",E22&lt;&gt;"",G22&lt;&gt;""),ABS(D22-E22)*G22,"")</f>
        <v/>
      </c>
      <c r="N22" s="13">
        <f>IF(AND(D22&lt;&gt;"",E22&lt;&gt;"",F22&lt;&gt;"",D22&lt;&gt;E22),ABS(F22-D22)/ABS(D22-E22),"")</f>
        <v/>
      </c>
      <c r="O22" s="44">
        <f>IF(AND(D22&lt;&gt;"",H22&lt;&gt;"",G22&lt;&gt;""),IF(C22="Short",D22-H22,H22-D22)*G22,"")</f>
        <v/>
      </c>
      <c r="P22" s="13">
        <f>IF(AND(N(M22)&gt;0,O22&lt;&gt;""),O22/M22,"")</f>
        <v/>
      </c>
    </row>
    <row r="23">
      <c r="A23" s="4" t="n"/>
      <c r="B23" s="4" t="n"/>
      <c r="C23" s="4" t="n"/>
      <c r="D23" s="45" t="n"/>
      <c r="E23" s="45" t="n"/>
      <c r="F23" s="45" t="n"/>
      <c r="G23" s="4" t="n"/>
      <c r="H23" s="45" t="n"/>
      <c r="I23" s="4" t="n"/>
      <c r="J23" s="4" t="n"/>
      <c r="K23" s="4" t="n"/>
      <c r="L23" s="4" t="n"/>
      <c r="M23" s="44">
        <f>IF(AND(D23&lt;&gt;"",E23&lt;&gt;"",G23&lt;&gt;""),ABS(D23-E23)*G23,"")</f>
        <v/>
      </c>
      <c r="N23" s="13">
        <f>IF(AND(D23&lt;&gt;"",E23&lt;&gt;"",F23&lt;&gt;"",D23&lt;&gt;E23),ABS(F23-D23)/ABS(D23-E23),"")</f>
        <v/>
      </c>
      <c r="O23" s="44">
        <f>IF(AND(D23&lt;&gt;"",H23&lt;&gt;"",G23&lt;&gt;""),IF(C23="Short",D23-H23,H23-D23)*G23,"")</f>
        <v/>
      </c>
      <c r="P23" s="13">
        <f>IF(AND(N(M23)&gt;0,O23&lt;&gt;""),O23/M23,"")</f>
        <v/>
      </c>
    </row>
    <row r="24">
      <c r="A24" s="4" t="n"/>
      <c r="B24" s="4" t="n"/>
      <c r="C24" s="4" t="n"/>
      <c r="D24" s="45" t="n"/>
      <c r="E24" s="45" t="n"/>
      <c r="F24" s="45" t="n"/>
      <c r="G24" s="4" t="n"/>
      <c r="H24" s="45" t="n"/>
      <c r="I24" s="4" t="n"/>
      <c r="J24" s="4" t="n"/>
      <c r="K24" s="4" t="n"/>
      <c r="L24" s="4" t="n"/>
      <c r="M24" s="44">
        <f>IF(AND(D24&lt;&gt;"",E24&lt;&gt;"",G24&lt;&gt;""),ABS(D24-E24)*G24,"")</f>
        <v/>
      </c>
      <c r="N24" s="13">
        <f>IF(AND(D24&lt;&gt;"",E24&lt;&gt;"",F24&lt;&gt;"",D24&lt;&gt;E24),ABS(F24-D24)/ABS(D24-E24),"")</f>
        <v/>
      </c>
      <c r="O24" s="44">
        <f>IF(AND(D24&lt;&gt;"",H24&lt;&gt;"",G24&lt;&gt;""),IF(C24="Short",D24-H24,H24-D24)*G24,"")</f>
        <v/>
      </c>
      <c r="P24" s="13">
        <f>IF(AND(N(M24)&gt;0,O24&lt;&gt;""),O24/M24,"")</f>
        <v/>
      </c>
    </row>
    <row r="25">
      <c r="A25" s="4" t="n"/>
      <c r="B25" s="4" t="n"/>
      <c r="C25" s="4" t="n"/>
      <c r="D25" s="45" t="n"/>
      <c r="E25" s="45" t="n"/>
      <c r="F25" s="45" t="n"/>
      <c r="G25" s="4" t="n"/>
      <c r="H25" s="45" t="n"/>
      <c r="I25" s="4" t="n"/>
      <c r="J25" s="4" t="n"/>
      <c r="K25" s="4" t="n"/>
      <c r="L25" s="4" t="n"/>
      <c r="M25" s="44">
        <f>IF(AND(D25&lt;&gt;"",E25&lt;&gt;"",G25&lt;&gt;""),ABS(D25-E25)*G25,"")</f>
        <v/>
      </c>
      <c r="N25" s="13">
        <f>IF(AND(D25&lt;&gt;"",E25&lt;&gt;"",F25&lt;&gt;"",D25&lt;&gt;E25),ABS(F25-D25)/ABS(D25-E25),"")</f>
        <v/>
      </c>
      <c r="O25" s="44">
        <f>IF(AND(D25&lt;&gt;"",H25&lt;&gt;"",G25&lt;&gt;""),IF(C25="Short",D25-H25,H25-D25)*G25,"")</f>
        <v/>
      </c>
      <c r="P25" s="13">
        <f>IF(AND(N(M25)&gt;0,O25&lt;&gt;""),O25/M25,"")</f>
        <v/>
      </c>
    </row>
    <row r="26">
      <c r="A26" s="4" t="n"/>
      <c r="B26" s="4" t="n"/>
      <c r="C26" s="4" t="n"/>
      <c r="D26" s="45" t="n"/>
      <c r="E26" s="45" t="n"/>
      <c r="F26" s="45" t="n"/>
      <c r="G26" s="4" t="n"/>
      <c r="H26" s="45" t="n"/>
      <c r="I26" s="4" t="n"/>
      <c r="J26" s="4" t="n"/>
      <c r="K26" s="4" t="n"/>
      <c r="L26" s="4" t="n"/>
      <c r="M26" s="44">
        <f>IF(AND(D26&lt;&gt;"",E26&lt;&gt;"",G26&lt;&gt;""),ABS(D26-E26)*G26,"")</f>
        <v/>
      </c>
      <c r="N26" s="13">
        <f>IF(AND(D26&lt;&gt;"",E26&lt;&gt;"",F26&lt;&gt;"",D26&lt;&gt;E26),ABS(F26-D26)/ABS(D26-E26),"")</f>
        <v/>
      </c>
      <c r="O26" s="44">
        <f>IF(AND(D26&lt;&gt;"",H26&lt;&gt;"",G26&lt;&gt;""),IF(C26="Short",D26-H26,H26-D26)*G26,"")</f>
        <v/>
      </c>
      <c r="P26" s="13">
        <f>IF(AND(N(M26)&gt;0,O26&lt;&gt;""),O26/M26,"")</f>
        <v/>
      </c>
    </row>
    <row r="27">
      <c r="A27" s="4" t="n"/>
      <c r="B27" s="4" t="n"/>
      <c r="C27" s="4" t="n"/>
      <c r="D27" s="45" t="n"/>
      <c r="E27" s="45" t="n"/>
      <c r="F27" s="45" t="n"/>
      <c r="G27" s="4" t="n"/>
      <c r="H27" s="45" t="n"/>
      <c r="I27" s="4" t="n"/>
      <c r="J27" s="4" t="n"/>
      <c r="K27" s="4" t="n"/>
      <c r="L27" s="4" t="n"/>
      <c r="M27" s="44">
        <f>IF(AND(D27&lt;&gt;"",E27&lt;&gt;"",G27&lt;&gt;""),ABS(D27-E27)*G27,"")</f>
        <v/>
      </c>
      <c r="N27" s="13">
        <f>IF(AND(D27&lt;&gt;"",E27&lt;&gt;"",F27&lt;&gt;"",D27&lt;&gt;E27),ABS(F27-D27)/ABS(D27-E27),"")</f>
        <v/>
      </c>
      <c r="O27" s="44">
        <f>IF(AND(D27&lt;&gt;"",H27&lt;&gt;"",G27&lt;&gt;""),IF(C27="Short",D27-H27,H27-D27)*G27,"")</f>
        <v/>
      </c>
      <c r="P27" s="13">
        <f>IF(AND(N(M27)&gt;0,O27&lt;&gt;""),O27/M27,"")</f>
        <v/>
      </c>
    </row>
    <row r="28">
      <c r="A28" s="4" t="n"/>
      <c r="B28" s="4" t="n"/>
      <c r="C28" s="4" t="n"/>
      <c r="D28" s="45" t="n"/>
      <c r="E28" s="45" t="n"/>
      <c r="F28" s="45" t="n"/>
      <c r="G28" s="4" t="n"/>
      <c r="H28" s="45" t="n"/>
      <c r="I28" s="4" t="n"/>
      <c r="J28" s="4" t="n"/>
      <c r="K28" s="4" t="n"/>
      <c r="L28" s="4" t="n"/>
      <c r="M28" s="44">
        <f>IF(AND(D28&lt;&gt;"",E28&lt;&gt;"",G28&lt;&gt;""),ABS(D28-E28)*G28,"")</f>
        <v/>
      </c>
      <c r="N28" s="13">
        <f>IF(AND(D28&lt;&gt;"",E28&lt;&gt;"",F28&lt;&gt;"",D28&lt;&gt;E28),ABS(F28-D28)/ABS(D28-E28),"")</f>
        <v/>
      </c>
      <c r="O28" s="44">
        <f>IF(AND(D28&lt;&gt;"",H28&lt;&gt;"",G28&lt;&gt;""),IF(C28="Short",D28-H28,H28-D28)*G28,"")</f>
        <v/>
      </c>
      <c r="P28" s="13">
        <f>IF(AND(N(M28)&gt;0,O28&lt;&gt;""),O28/M28,"")</f>
        <v/>
      </c>
    </row>
    <row r="29">
      <c r="A29" s="4" t="n"/>
      <c r="B29" s="4" t="n"/>
      <c r="C29" s="4" t="n"/>
      <c r="D29" s="45" t="n"/>
      <c r="E29" s="45" t="n"/>
      <c r="F29" s="45" t="n"/>
      <c r="G29" s="4" t="n"/>
      <c r="H29" s="45" t="n"/>
      <c r="I29" s="4" t="n"/>
      <c r="J29" s="4" t="n"/>
      <c r="K29" s="4" t="n"/>
      <c r="L29" s="4" t="n"/>
      <c r="M29" s="44">
        <f>IF(AND(D29&lt;&gt;"",E29&lt;&gt;"",G29&lt;&gt;""),ABS(D29-E29)*G29,"")</f>
        <v/>
      </c>
      <c r="N29" s="13">
        <f>IF(AND(D29&lt;&gt;"",E29&lt;&gt;"",F29&lt;&gt;"",D29&lt;&gt;E29),ABS(F29-D29)/ABS(D29-E29),"")</f>
        <v/>
      </c>
      <c r="O29" s="44">
        <f>IF(AND(D29&lt;&gt;"",H29&lt;&gt;"",G29&lt;&gt;""),IF(C29="Short",D29-H29,H29-D29)*G29,"")</f>
        <v/>
      </c>
      <c r="P29" s="13">
        <f>IF(AND(N(M29)&gt;0,O29&lt;&gt;""),O29/M29,"")</f>
        <v/>
      </c>
    </row>
    <row r="30">
      <c r="A30" s="4" t="n"/>
      <c r="B30" s="4" t="n"/>
      <c r="C30" s="4" t="n"/>
      <c r="D30" s="45" t="n"/>
      <c r="E30" s="45" t="n"/>
      <c r="F30" s="45" t="n"/>
      <c r="G30" s="4" t="n"/>
      <c r="H30" s="45" t="n"/>
      <c r="I30" s="4" t="n"/>
      <c r="J30" s="4" t="n"/>
      <c r="K30" s="4" t="n"/>
      <c r="L30" s="4" t="n"/>
      <c r="M30" s="44">
        <f>IF(AND(D30&lt;&gt;"",E30&lt;&gt;"",G30&lt;&gt;""),ABS(D30-E30)*G30,"")</f>
        <v/>
      </c>
      <c r="N30" s="13">
        <f>IF(AND(D30&lt;&gt;"",E30&lt;&gt;"",F30&lt;&gt;"",D30&lt;&gt;E30),ABS(F30-D30)/ABS(D30-E30),"")</f>
        <v/>
      </c>
      <c r="O30" s="44">
        <f>IF(AND(D30&lt;&gt;"",H30&lt;&gt;"",G30&lt;&gt;""),IF(C30="Short",D30-H30,H30-D30)*G30,"")</f>
        <v/>
      </c>
      <c r="P30" s="13">
        <f>IF(AND(N(M30)&gt;0,O30&lt;&gt;""),O30/M30,"")</f>
        <v/>
      </c>
    </row>
    <row r="31">
      <c r="A31" s="4" t="n"/>
      <c r="B31" s="4" t="n"/>
      <c r="C31" s="4" t="n"/>
      <c r="D31" s="45" t="n"/>
      <c r="E31" s="45" t="n"/>
      <c r="F31" s="45" t="n"/>
      <c r="G31" s="4" t="n"/>
      <c r="H31" s="45" t="n"/>
      <c r="I31" s="4" t="n"/>
      <c r="J31" s="4" t="n"/>
      <c r="K31" s="4" t="n"/>
      <c r="L31" s="4" t="n"/>
      <c r="M31" s="44">
        <f>IF(AND(D31&lt;&gt;"",E31&lt;&gt;"",G31&lt;&gt;""),ABS(D31-E31)*G31,"")</f>
        <v/>
      </c>
      <c r="N31" s="13">
        <f>IF(AND(D31&lt;&gt;"",E31&lt;&gt;"",F31&lt;&gt;"",D31&lt;&gt;E31),ABS(F31-D31)/ABS(D31-E31),"")</f>
        <v/>
      </c>
      <c r="O31" s="44">
        <f>IF(AND(D31&lt;&gt;"",H31&lt;&gt;"",G31&lt;&gt;""),IF(C31="Short",D31-H31,H31-D31)*G31,"")</f>
        <v/>
      </c>
      <c r="P31" s="13">
        <f>IF(AND(N(M31)&gt;0,O31&lt;&gt;""),O31/M31,"")</f>
        <v/>
      </c>
    </row>
    <row r="32">
      <c r="A32" s="4" t="n"/>
      <c r="B32" s="4" t="n"/>
      <c r="C32" s="4" t="n"/>
      <c r="D32" s="45" t="n"/>
      <c r="E32" s="45" t="n"/>
      <c r="F32" s="45" t="n"/>
      <c r="G32" s="4" t="n"/>
      <c r="H32" s="45" t="n"/>
      <c r="I32" s="4" t="n"/>
      <c r="J32" s="4" t="n"/>
      <c r="K32" s="4" t="n"/>
      <c r="L32" s="4" t="n"/>
      <c r="M32" s="44">
        <f>IF(AND(D32&lt;&gt;"",E32&lt;&gt;"",G32&lt;&gt;""),ABS(D32-E32)*G32,"")</f>
        <v/>
      </c>
      <c r="N32" s="13">
        <f>IF(AND(D32&lt;&gt;"",E32&lt;&gt;"",F32&lt;&gt;"",D32&lt;&gt;E32),ABS(F32-D32)/ABS(D32-E32),"")</f>
        <v/>
      </c>
      <c r="O32" s="44">
        <f>IF(AND(D32&lt;&gt;"",H32&lt;&gt;"",G32&lt;&gt;""),IF(C32="Short",D32-H32,H32-D32)*G32,"")</f>
        <v/>
      </c>
      <c r="P32" s="13">
        <f>IF(AND(N(M32)&gt;0,O32&lt;&gt;""),O32/M32,"")</f>
        <v/>
      </c>
    </row>
    <row r="33">
      <c r="A33" s="4" t="n"/>
      <c r="B33" s="4" t="n"/>
      <c r="C33" s="4" t="n"/>
      <c r="D33" s="45" t="n"/>
      <c r="E33" s="45" t="n"/>
      <c r="F33" s="45" t="n"/>
      <c r="G33" s="4" t="n"/>
      <c r="H33" s="45" t="n"/>
      <c r="I33" s="4" t="n"/>
      <c r="J33" s="4" t="n"/>
      <c r="K33" s="4" t="n"/>
      <c r="L33" s="4" t="n"/>
      <c r="M33" s="44">
        <f>IF(AND(D33&lt;&gt;"",E33&lt;&gt;"",G33&lt;&gt;""),ABS(D33-E33)*G33,"")</f>
        <v/>
      </c>
      <c r="N33" s="13">
        <f>IF(AND(D33&lt;&gt;"",E33&lt;&gt;"",F33&lt;&gt;"",D33&lt;&gt;E33),ABS(F33-D33)/ABS(D33-E33),"")</f>
        <v/>
      </c>
      <c r="O33" s="44">
        <f>IF(AND(D33&lt;&gt;"",H33&lt;&gt;"",G33&lt;&gt;""),IF(C33="Short",D33-H33,H33-D33)*G33,"")</f>
        <v/>
      </c>
      <c r="P33" s="13">
        <f>IF(AND(N(M33)&gt;0,O33&lt;&gt;""),O33/M33,"")</f>
        <v/>
      </c>
    </row>
    <row r="34">
      <c r="A34" s="4" t="n"/>
      <c r="B34" s="4" t="n"/>
      <c r="C34" s="4" t="n"/>
      <c r="D34" s="45" t="n"/>
      <c r="E34" s="45" t="n"/>
      <c r="F34" s="45" t="n"/>
      <c r="G34" s="4" t="n"/>
      <c r="H34" s="45" t="n"/>
      <c r="I34" s="4" t="n"/>
      <c r="J34" s="4" t="n"/>
      <c r="K34" s="4" t="n"/>
      <c r="L34" s="4" t="n"/>
      <c r="M34" s="44">
        <f>IF(AND(D34&lt;&gt;"",E34&lt;&gt;"",G34&lt;&gt;""),ABS(D34-E34)*G34,"")</f>
        <v/>
      </c>
      <c r="N34" s="13">
        <f>IF(AND(D34&lt;&gt;"",E34&lt;&gt;"",F34&lt;&gt;"",D34&lt;&gt;E34),ABS(F34-D34)/ABS(D34-E34),"")</f>
        <v/>
      </c>
      <c r="O34" s="44">
        <f>IF(AND(D34&lt;&gt;"",H34&lt;&gt;"",G34&lt;&gt;""),IF(C34="Short",D34-H34,H34-D34)*G34,"")</f>
        <v/>
      </c>
      <c r="P34" s="13">
        <f>IF(AND(N(M34)&gt;0,O34&lt;&gt;""),O34/M34,"")</f>
        <v/>
      </c>
    </row>
    <row r="35">
      <c r="A35" s="4" t="n"/>
      <c r="B35" s="4" t="n"/>
      <c r="C35" s="4" t="n"/>
      <c r="D35" s="45" t="n"/>
      <c r="E35" s="45" t="n"/>
      <c r="F35" s="45" t="n"/>
      <c r="G35" s="4" t="n"/>
      <c r="H35" s="45" t="n"/>
      <c r="I35" s="4" t="n"/>
      <c r="J35" s="4" t="n"/>
      <c r="K35" s="4" t="n"/>
      <c r="L35" s="4" t="n"/>
      <c r="M35" s="44">
        <f>IF(AND(D35&lt;&gt;"",E35&lt;&gt;"",G35&lt;&gt;""),ABS(D35-E35)*G35,"")</f>
        <v/>
      </c>
      <c r="N35" s="13">
        <f>IF(AND(D35&lt;&gt;"",E35&lt;&gt;"",F35&lt;&gt;"",D35&lt;&gt;E35),ABS(F35-D35)/ABS(D35-E35),"")</f>
        <v/>
      </c>
      <c r="O35" s="44">
        <f>IF(AND(D35&lt;&gt;"",H35&lt;&gt;"",G35&lt;&gt;""),IF(C35="Short",D35-H35,H35-D35)*G35,"")</f>
        <v/>
      </c>
      <c r="P35" s="13">
        <f>IF(AND(N(M35)&gt;0,O35&lt;&gt;""),O35/M35,"")</f>
        <v/>
      </c>
    </row>
    <row r="36">
      <c r="A36" s="4" t="n"/>
      <c r="B36" s="4" t="n"/>
      <c r="C36" s="4" t="n"/>
      <c r="D36" s="45" t="n"/>
      <c r="E36" s="45" t="n"/>
      <c r="F36" s="45" t="n"/>
      <c r="G36" s="4" t="n"/>
      <c r="H36" s="45" t="n"/>
      <c r="I36" s="4" t="n"/>
      <c r="J36" s="4" t="n"/>
      <c r="K36" s="4" t="n"/>
      <c r="L36" s="4" t="n"/>
      <c r="M36" s="44">
        <f>IF(AND(D36&lt;&gt;"",E36&lt;&gt;"",G36&lt;&gt;""),ABS(D36-E36)*G36,"")</f>
        <v/>
      </c>
      <c r="N36" s="13">
        <f>IF(AND(D36&lt;&gt;"",E36&lt;&gt;"",F36&lt;&gt;"",D36&lt;&gt;E36),ABS(F36-D36)/ABS(D36-E36),"")</f>
        <v/>
      </c>
      <c r="O36" s="44">
        <f>IF(AND(D36&lt;&gt;"",H36&lt;&gt;"",G36&lt;&gt;""),IF(C36="Short",D36-H36,H36-D36)*G36,"")</f>
        <v/>
      </c>
      <c r="P36" s="13">
        <f>IF(AND(N(M36)&gt;0,O36&lt;&gt;""),O36/M36,"")</f>
        <v/>
      </c>
    </row>
    <row r="37">
      <c r="A37" s="4" t="n"/>
      <c r="B37" s="4" t="n"/>
      <c r="C37" s="4" t="n"/>
      <c r="D37" s="45" t="n"/>
      <c r="E37" s="45" t="n"/>
      <c r="F37" s="45" t="n"/>
      <c r="G37" s="4" t="n"/>
      <c r="H37" s="45" t="n"/>
      <c r="I37" s="4" t="n"/>
      <c r="J37" s="4" t="n"/>
      <c r="K37" s="4" t="n"/>
      <c r="L37" s="4" t="n"/>
      <c r="M37" s="44">
        <f>IF(AND(D37&lt;&gt;"",E37&lt;&gt;"",G37&lt;&gt;""),ABS(D37-E37)*G37,"")</f>
        <v/>
      </c>
      <c r="N37" s="13">
        <f>IF(AND(D37&lt;&gt;"",E37&lt;&gt;"",F37&lt;&gt;"",D37&lt;&gt;E37),ABS(F37-D37)/ABS(D37-E37),"")</f>
        <v/>
      </c>
      <c r="O37" s="44">
        <f>IF(AND(D37&lt;&gt;"",H37&lt;&gt;"",G37&lt;&gt;""),IF(C37="Short",D37-H37,H37-D37)*G37,"")</f>
        <v/>
      </c>
      <c r="P37" s="13">
        <f>IF(AND(N(M37)&gt;0,O37&lt;&gt;""),O37/M37,"")</f>
        <v/>
      </c>
    </row>
    <row r="38">
      <c r="A38" s="4" t="n"/>
      <c r="B38" s="4" t="n"/>
      <c r="C38" s="4" t="n"/>
      <c r="D38" s="45" t="n"/>
      <c r="E38" s="45" t="n"/>
      <c r="F38" s="45" t="n"/>
      <c r="G38" s="4" t="n"/>
      <c r="H38" s="45" t="n"/>
      <c r="I38" s="4" t="n"/>
      <c r="J38" s="4" t="n"/>
      <c r="K38" s="4" t="n"/>
      <c r="L38" s="4" t="n"/>
      <c r="M38" s="44">
        <f>IF(AND(D38&lt;&gt;"",E38&lt;&gt;"",G38&lt;&gt;""),ABS(D38-E38)*G38,"")</f>
        <v/>
      </c>
      <c r="N38" s="13">
        <f>IF(AND(D38&lt;&gt;"",E38&lt;&gt;"",F38&lt;&gt;"",D38&lt;&gt;E38),ABS(F38-D38)/ABS(D38-E38),"")</f>
        <v/>
      </c>
      <c r="O38" s="44">
        <f>IF(AND(D38&lt;&gt;"",H38&lt;&gt;"",G38&lt;&gt;""),IF(C38="Short",D38-H38,H38-D38)*G38,"")</f>
        <v/>
      </c>
      <c r="P38" s="13">
        <f>IF(AND(N(M38)&gt;0,O38&lt;&gt;""),O38/M38,"")</f>
        <v/>
      </c>
    </row>
    <row r="39">
      <c r="A39" s="4" t="n"/>
      <c r="B39" s="4" t="n"/>
      <c r="C39" s="4" t="n"/>
      <c r="D39" s="45" t="n"/>
      <c r="E39" s="45" t="n"/>
      <c r="F39" s="45" t="n"/>
      <c r="G39" s="4" t="n"/>
      <c r="H39" s="45" t="n"/>
      <c r="I39" s="4" t="n"/>
      <c r="J39" s="4" t="n"/>
      <c r="K39" s="4" t="n"/>
      <c r="L39" s="4" t="n"/>
      <c r="M39" s="44">
        <f>IF(AND(D39&lt;&gt;"",E39&lt;&gt;"",G39&lt;&gt;""),ABS(D39-E39)*G39,"")</f>
        <v/>
      </c>
      <c r="N39" s="13">
        <f>IF(AND(D39&lt;&gt;"",E39&lt;&gt;"",F39&lt;&gt;"",D39&lt;&gt;E39),ABS(F39-D39)/ABS(D39-E39),"")</f>
        <v/>
      </c>
      <c r="O39" s="44">
        <f>IF(AND(D39&lt;&gt;"",H39&lt;&gt;"",G39&lt;&gt;""),IF(C39="Short",D39-H39,H39-D39)*G39,"")</f>
        <v/>
      </c>
      <c r="P39" s="13">
        <f>IF(AND(N(M39)&gt;0,O39&lt;&gt;""),O39/M39,"")</f>
        <v/>
      </c>
    </row>
    <row r="40">
      <c r="A40" s="4" t="n"/>
      <c r="B40" s="4" t="n"/>
      <c r="C40" s="4" t="n"/>
      <c r="D40" s="45" t="n"/>
      <c r="E40" s="45" t="n"/>
      <c r="F40" s="45" t="n"/>
      <c r="G40" s="4" t="n"/>
      <c r="H40" s="45" t="n"/>
      <c r="I40" s="4" t="n"/>
      <c r="J40" s="4" t="n"/>
      <c r="K40" s="4" t="n"/>
      <c r="L40" s="4" t="n"/>
      <c r="M40" s="44">
        <f>IF(AND(D40&lt;&gt;"",E40&lt;&gt;"",G40&lt;&gt;""),ABS(D40-E40)*G40,"")</f>
        <v/>
      </c>
      <c r="N40" s="13">
        <f>IF(AND(D40&lt;&gt;"",E40&lt;&gt;"",F40&lt;&gt;"",D40&lt;&gt;E40),ABS(F40-D40)/ABS(D40-E40),"")</f>
        <v/>
      </c>
      <c r="O40" s="44">
        <f>IF(AND(D40&lt;&gt;"",H40&lt;&gt;"",G40&lt;&gt;""),IF(C40="Short",D40-H40,H40-D40)*G40,"")</f>
        <v/>
      </c>
      <c r="P40" s="13">
        <f>IF(AND(N(M40)&gt;0,O40&lt;&gt;""),O40/M40,"")</f>
        <v/>
      </c>
    </row>
    <row r="41">
      <c r="A41" s="4" t="n"/>
      <c r="B41" s="4" t="n"/>
      <c r="C41" s="4" t="n"/>
      <c r="D41" s="45" t="n"/>
      <c r="E41" s="45" t="n"/>
      <c r="F41" s="45" t="n"/>
      <c r="G41" s="4" t="n"/>
      <c r="H41" s="45" t="n"/>
      <c r="I41" s="4" t="n"/>
      <c r="J41" s="4" t="n"/>
      <c r="K41" s="4" t="n"/>
      <c r="L41" s="4" t="n"/>
      <c r="M41" s="44">
        <f>IF(AND(D41&lt;&gt;"",E41&lt;&gt;"",G41&lt;&gt;""),ABS(D41-E41)*G41,"")</f>
        <v/>
      </c>
      <c r="N41" s="13">
        <f>IF(AND(D41&lt;&gt;"",E41&lt;&gt;"",F41&lt;&gt;"",D41&lt;&gt;E41),ABS(F41-D41)/ABS(D41-E41),"")</f>
        <v/>
      </c>
      <c r="O41" s="44">
        <f>IF(AND(D41&lt;&gt;"",H41&lt;&gt;"",G41&lt;&gt;""),IF(C41="Short",D41-H41,H41-D41)*G41,"")</f>
        <v/>
      </c>
      <c r="P41" s="13">
        <f>IF(AND(N(M41)&gt;0,O41&lt;&gt;""),O41/M41,"")</f>
        <v/>
      </c>
    </row>
    <row r="42">
      <c r="A42" s="4" t="n"/>
      <c r="B42" s="4" t="n"/>
      <c r="C42" s="4" t="n"/>
      <c r="D42" s="45" t="n"/>
      <c r="E42" s="45" t="n"/>
      <c r="F42" s="45" t="n"/>
      <c r="G42" s="4" t="n"/>
      <c r="H42" s="45" t="n"/>
      <c r="I42" s="4" t="n"/>
      <c r="J42" s="4" t="n"/>
      <c r="K42" s="4" t="n"/>
      <c r="L42" s="4" t="n"/>
      <c r="M42" s="44">
        <f>IF(AND(D42&lt;&gt;"",E42&lt;&gt;"",G42&lt;&gt;""),ABS(D42-E42)*G42,"")</f>
        <v/>
      </c>
      <c r="N42" s="13">
        <f>IF(AND(D42&lt;&gt;"",E42&lt;&gt;"",F42&lt;&gt;"",D42&lt;&gt;E42),ABS(F42-D42)/ABS(D42-E42),"")</f>
        <v/>
      </c>
      <c r="O42" s="44">
        <f>IF(AND(D42&lt;&gt;"",H42&lt;&gt;"",G42&lt;&gt;""),IF(C42="Short",D42-H42,H42-D42)*G42,"")</f>
        <v/>
      </c>
      <c r="P42" s="13">
        <f>IF(AND(N(M42)&gt;0,O42&lt;&gt;""),O42/M42,"")</f>
        <v/>
      </c>
    </row>
    <row r="43">
      <c r="A43" s="4" t="n"/>
      <c r="B43" s="4" t="n"/>
      <c r="C43" s="4" t="n"/>
      <c r="D43" s="45" t="n"/>
      <c r="E43" s="45" t="n"/>
      <c r="F43" s="45" t="n"/>
      <c r="G43" s="4" t="n"/>
      <c r="H43" s="45" t="n"/>
      <c r="I43" s="4" t="n"/>
      <c r="J43" s="4" t="n"/>
      <c r="K43" s="4" t="n"/>
      <c r="L43" s="4" t="n"/>
      <c r="M43" s="44">
        <f>IF(AND(D43&lt;&gt;"",E43&lt;&gt;"",G43&lt;&gt;""),ABS(D43-E43)*G43,"")</f>
        <v/>
      </c>
      <c r="N43" s="13">
        <f>IF(AND(D43&lt;&gt;"",E43&lt;&gt;"",F43&lt;&gt;"",D43&lt;&gt;E43),ABS(F43-D43)/ABS(D43-E43),"")</f>
        <v/>
      </c>
      <c r="O43" s="44">
        <f>IF(AND(D43&lt;&gt;"",H43&lt;&gt;"",G43&lt;&gt;""),IF(C43="Short",D43-H43,H43-D43)*G43,"")</f>
        <v/>
      </c>
      <c r="P43" s="13">
        <f>IF(AND(N(M43)&gt;0,O43&lt;&gt;""),O43/M43,"")</f>
        <v/>
      </c>
    </row>
    <row r="44">
      <c r="A44" s="4" t="n"/>
      <c r="B44" s="4" t="n"/>
      <c r="C44" s="4" t="n"/>
      <c r="D44" s="45" t="n"/>
      <c r="E44" s="45" t="n"/>
      <c r="F44" s="45" t="n"/>
      <c r="G44" s="4" t="n"/>
      <c r="H44" s="45" t="n"/>
      <c r="I44" s="4" t="n"/>
      <c r="J44" s="4" t="n"/>
      <c r="K44" s="4" t="n"/>
      <c r="L44" s="4" t="n"/>
      <c r="M44" s="44">
        <f>IF(AND(D44&lt;&gt;"",E44&lt;&gt;"",G44&lt;&gt;""),ABS(D44-E44)*G44,"")</f>
        <v/>
      </c>
      <c r="N44" s="13">
        <f>IF(AND(D44&lt;&gt;"",E44&lt;&gt;"",F44&lt;&gt;"",D44&lt;&gt;E44),ABS(F44-D44)/ABS(D44-E44),"")</f>
        <v/>
      </c>
      <c r="O44" s="44">
        <f>IF(AND(D44&lt;&gt;"",H44&lt;&gt;"",G44&lt;&gt;""),IF(C44="Short",D44-H44,H44-D44)*G44,"")</f>
        <v/>
      </c>
      <c r="P44" s="13">
        <f>IF(AND(N(M44)&gt;0,O44&lt;&gt;""),O44/M44,"")</f>
        <v/>
      </c>
    </row>
    <row r="45">
      <c r="A45" s="4" t="n"/>
      <c r="B45" s="4" t="n"/>
      <c r="C45" s="4" t="n"/>
      <c r="D45" s="45" t="n"/>
      <c r="E45" s="45" t="n"/>
      <c r="F45" s="45" t="n"/>
      <c r="G45" s="4" t="n"/>
      <c r="H45" s="45" t="n"/>
      <c r="I45" s="4" t="n"/>
      <c r="J45" s="4" t="n"/>
      <c r="K45" s="4" t="n"/>
      <c r="L45" s="4" t="n"/>
      <c r="M45" s="44">
        <f>IF(AND(D45&lt;&gt;"",E45&lt;&gt;"",G45&lt;&gt;""),ABS(D45-E45)*G45,"")</f>
        <v/>
      </c>
      <c r="N45" s="13">
        <f>IF(AND(D45&lt;&gt;"",E45&lt;&gt;"",F45&lt;&gt;"",D45&lt;&gt;E45),ABS(F45-D45)/ABS(D45-E45),"")</f>
        <v/>
      </c>
      <c r="O45" s="44">
        <f>IF(AND(D45&lt;&gt;"",H45&lt;&gt;"",G45&lt;&gt;""),IF(C45="Short",D45-H45,H45-D45)*G45,"")</f>
        <v/>
      </c>
      <c r="P45" s="13">
        <f>IF(AND(N(M45)&gt;0,O45&lt;&gt;""),O45/M45,"")</f>
        <v/>
      </c>
    </row>
    <row r="46">
      <c r="A46" s="4" t="n"/>
      <c r="B46" s="4" t="n"/>
      <c r="C46" s="4" t="n"/>
      <c r="D46" s="45" t="n"/>
      <c r="E46" s="45" t="n"/>
      <c r="F46" s="45" t="n"/>
      <c r="G46" s="4" t="n"/>
      <c r="H46" s="45" t="n"/>
      <c r="I46" s="4" t="n"/>
      <c r="J46" s="4" t="n"/>
      <c r="K46" s="4" t="n"/>
      <c r="L46" s="4" t="n"/>
      <c r="M46" s="44">
        <f>IF(AND(D46&lt;&gt;"",E46&lt;&gt;"",G46&lt;&gt;""),ABS(D46-E46)*G46,"")</f>
        <v/>
      </c>
      <c r="N46" s="13">
        <f>IF(AND(D46&lt;&gt;"",E46&lt;&gt;"",F46&lt;&gt;"",D46&lt;&gt;E46),ABS(F46-D46)/ABS(D46-E46),"")</f>
        <v/>
      </c>
      <c r="O46" s="44">
        <f>IF(AND(D46&lt;&gt;"",H46&lt;&gt;"",G46&lt;&gt;""),IF(C46="Short",D46-H46,H46-D46)*G46,"")</f>
        <v/>
      </c>
      <c r="P46" s="13">
        <f>IF(AND(N(M46)&gt;0,O46&lt;&gt;""),O46/M46,"")</f>
        <v/>
      </c>
    </row>
    <row r="47">
      <c r="A47" s="4" t="n"/>
      <c r="B47" s="4" t="n"/>
      <c r="C47" s="4" t="n"/>
      <c r="D47" s="45" t="n"/>
      <c r="E47" s="45" t="n"/>
      <c r="F47" s="45" t="n"/>
      <c r="G47" s="4" t="n"/>
      <c r="H47" s="45" t="n"/>
      <c r="I47" s="4" t="n"/>
      <c r="J47" s="4" t="n"/>
      <c r="K47" s="4" t="n"/>
      <c r="L47" s="4" t="n"/>
      <c r="M47" s="44">
        <f>IF(AND(D47&lt;&gt;"",E47&lt;&gt;"",G47&lt;&gt;""),ABS(D47-E47)*G47,"")</f>
        <v/>
      </c>
      <c r="N47" s="13">
        <f>IF(AND(D47&lt;&gt;"",E47&lt;&gt;"",F47&lt;&gt;"",D47&lt;&gt;E47),ABS(F47-D47)/ABS(D47-E47),"")</f>
        <v/>
      </c>
      <c r="O47" s="44">
        <f>IF(AND(D47&lt;&gt;"",H47&lt;&gt;"",G47&lt;&gt;""),IF(C47="Short",D47-H47,H47-D47)*G47,"")</f>
        <v/>
      </c>
      <c r="P47" s="13">
        <f>IF(AND(N(M47)&gt;0,O47&lt;&gt;""),O47/M47,"")</f>
        <v/>
      </c>
    </row>
    <row r="48">
      <c r="A48" s="4" t="n"/>
      <c r="B48" s="4" t="n"/>
      <c r="C48" s="4" t="n"/>
      <c r="D48" s="45" t="n"/>
      <c r="E48" s="45" t="n"/>
      <c r="F48" s="45" t="n"/>
      <c r="G48" s="4" t="n"/>
      <c r="H48" s="45" t="n"/>
      <c r="I48" s="4" t="n"/>
      <c r="J48" s="4" t="n"/>
      <c r="K48" s="4" t="n"/>
      <c r="L48" s="4" t="n"/>
      <c r="M48" s="44">
        <f>IF(AND(D48&lt;&gt;"",E48&lt;&gt;"",G48&lt;&gt;""),ABS(D48-E48)*G48,"")</f>
        <v/>
      </c>
      <c r="N48" s="13">
        <f>IF(AND(D48&lt;&gt;"",E48&lt;&gt;"",F48&lt;&gt;"",D48&lt;&gt;E48),ABS(F48-D48)/ABS(D48-E48),"")</f>
        <v/>
      </c>
      <c r="O48" s="44">
        <f>IF(AND(D48&lt;&gt;"",H48&lt;&gt;"",G48&lt;&gt;""),IF(C48="Short",D48-H48,H48-D48)*G48,"")</f>
        <v/>
      </c>
      <c r="P48" s="13">
        <f>IF(AND(N(M48)&gt;0,O48&lt;&gt;""),O48/M48,"")</f>
        <v/>
      </c>
    </row>
    <row r="49">
      <c r="A49" s="4" t="n"/>
      <c r="B49" s="4" t="n"/>
      <c r="C49" s="4" t="n"/>
      <c r="D49" s="45" t="n"/>
      <c r="E49" s="45" t="n"/>
      <c r="F49" s="45" t="n"/>
      <c r="G49" s="4" t="n"/>
      <c r="H49" s="45" t="n"/>
      <c r="I49" s="4" t="n"/>
      <c r="J49" s="4" t="n"/>
      <c r="K49" s="4" t="n"/>
      <c r="L49" s="4" t="n"/>
      <c r="M49" s="44">
        <f>IF(AND(D49&lt;&gt;"",E49&lt;&gt;"",G49&lt;&gt;""),ABS(D49-E49)*G49,"")</f>
        <v/>
      </c>
      <c r="N49" s="13">
        <f>IF(AND(D49&lt;&gt;"",E49&lt;&gt;"",F49&lt;&gt;"",D49&lt;&gt;E49),ABS(F49-D49)/ABS(D49-E49),"")</f>
        <v/>
      </c>
      <c r="O49" s="44">
        <f>IF(AND(D49&lt;&gt;"",H49&lt;&gt;"",G49&lt;&gt;""),IF(C49="Short",D49-H49,H49-D49)*G49,"")</f>
        <v/>
      </c>
      <c r="P49" s="13">
        <f>IF(AND(N(M49)&gt;0,O49&lt;&gt;""),O49/M49,"")</f>
        <v/>
      </c>
    </row>
    <row r="50">
      <c r="A50" s="4" t="n"/>
      <c r="B50" s="4" t="n"/>
      <c r="C50" s="4" t="n"/>
      <c r="D50" s="45" t="n"/>
      <c r="E50" s="45" t="n"/>
      <c r="F50" s="45" t="n"/>
      <c r="G50" s="4" t="n"/>
      <c r="H50" s="45" t="n"/>
      <c r="I50" s="4" t="n"/>
      <c r="J50" s="4" t="n"/>
      <c r="K50" s="4" t="n"/>
      <c r="L50" s="4" t="n"/>
      <c r="M50" s="44">
        <f>IF(AND(D50&lt;&gt;"",E50&lt;&gt;"",G50&lt;&gt;""),ABS(D50-E50)*G50,"")</f>
        <v/>
      </c>
      <c r="N50" s="13">
        <f>IF(AND(D50&lt;&gt;"",E50&lt;&gt;"",F50&lt;&gt;"",D50&lt;&gt;E50),ABS(F50-D50)/ABS(D50-E50),"")</f>
        <v/>
      </c>
      <c r="O50" s="44">
        <f>IF(AND(D50&lt;&gt;"",H50&lt;&gt;"",G50&lt;&gt;""),IF(C50="Short",D50-H50,H50-D50)*G50,"")</f>
        <v/>
      </c>
      <c r="P50" s="13">
        <f>IF(AND(N(M50)&gt;0,O50&lt;&gt;""),O50/M50,"")</f>
        <v/>
      </c>
    </row>
    <row r="51">
      <c r="A51" s="4" t="n"/>
      <c r="B51" s="4" t="n"/>
      <c r="C51" s="4" t="n"/>
      <c r="D51" s="45" t="n"/>
      <c r="E51" s="45" t="n"/>
      <c r="F51" s="45" t="n"/>
      <c r="G51" s="4" t="n"/>
      <c r="H51" s="45" t="n"/>
      <c r="I51" s="4" t="n"/>
      <c r="J51" s="4" t="n"/>
      <c r="K51" s="4" t="n"/>
      <c r="L51" s="4" t="n"/>
      <c r="M51" s="44">
        <f>IF(AND(D51&lt;&gt;"",E51&lt;&gt;"",G51&lt;&gt;""),ABS(D51-E51)*G51,"")</f>
        <v/>
      </c>
      <c r="N51" s="13">
        <f>IF(AND(D51&lt;&gt;"",E51&lt;&gt;"",F51&lt;&gt;"",D51&lt;&gt;E51),ABS(F51-D51)/ABS(D51-E51),"")</f>
        <v/>
      </c>
      <c r="O51" s="44">
        <f>IF(AND(D51&lt;&gt;"",H51&lt;&gt;"",G51&lt;&gt;""),IF(C51="Short",D51-H51,H51-D51)*G51,"")</f>
        <v/>
      </c>
      <c r="P51" s="13">
        <f>IF(AND(N(M51)&gt;0,O51&lt;&gt;""),O51/M51,"")</f>
        <v/>
      </c>
    </row>
    <row r="52">
      <c r="A52" s="4" t="n"/>
      <c r="B52" s="4" t="n"/>
      <c r="C52" s="4" t="n"/>
      <c r="D52" s="45" t="n"/>
      <c r="E52" s="45" t="n"/>
      <c r="F52" s="45" t="n"/>
      <c r="G52" s="4" t="n"/>
      <c r="H52" s="45" t="n"/>
      <c r="I52" s="4" t="n"/>
      <c r="J52" s="4" t="n"/>
      <c r="K52" s="4" t="n"/>
      <c r="L52" s="4" t="n"/>
      <c r="M52" s="44">
        <f>IF(AND(D52&lt;&gt;"",E52&lt;&gt;"",G52&lt;&gt;""),ABS(D52-E52)*G52,"")</f>
        <v/>
      </c>
      <c r="N52" s="13">
        <f>IF(AND(D52&lt;&gt;"",E52&lt;&gt;"",F52&lt;&gt;"",D52&lt;&gt;E52),ABS(F52-D52)/ABS(D52-E52),"")</f>
        <v/>
      </c>
      <c r="O52" s="44">
        <f>IF(AND(D52&lt;&gt;"",H52&lt;&gt;"",G52&lt;&gt;""),IF(C52="Short",D52-H52,H52-D52)*G52,"")</f>
        <v/>
      </c>
      <c r="P52" s="13">
        <f>IF(AND(N(M52)&gt;0,O52&lt;&gt;""),O52/M52,"")</f>
        <v/>
      </c>
    </row>
    <row r="53">
      <c r="A53" s="4" t="n"/>
      <c r="B53" s="4" t="n"/>
      <c r="C53" s="4" t="n"/>
      <c r="D53" s="45" t="n"/>
      <c r="E53" s="45" t="n"/>
      <c r="F53" s="45" t="n"/>
      <c r="G53" s="4" t="n"/>
      <c r="H53" s="45" t="n"/>
      <c r="I53" s="4" t="n"/>
      <c r="J53" s="4" t="n"/>
      <c r="K53" s="4" t="n"/>
      <c r="L53" s="4" t="n"/>
      <c r="M53" s="44">
        <f>IF(AND(D53&lt;&gt;"",E53&lt;&gt;"",G53&lt;&gt;""),ABS(D53-E53)*G53,"")</f>
        <v/>
      </c>
      <c r="N53" s="13">
        <f>IF(AND(D53&lt;&gt;"",E53&lt;&gt;"",F53&lt;&gt;"",D53&lt;&gt;E53),ABS(F53-D53)/ABS(D53-E53),"")</f>
        <v/>
      </c>
      <c r="O53" s="44">
        <f>IF(AND(D53&lt;&gt;"",H53&lt;&gt;"",G53&lt;&gt;""),IF(C53="Short",D53-H53,H53-D53)*G53,"")</f>
        <v/>
      </c>
      <c r="P53" s="13">
        <f>IF(AND(N(M53)&gt;0,O53&lt;&gt;""),O53/M53,"")</f>
        <v/>
      </c>
    </row>
    <row r="54">
      <c r="A54" s="4" t="n"/>
      <c r="B54" s="4" t="n"/>
      <c r="C54" s="4" t="n"/>
      <c r="D54" s="45" t="n"/>
      <c r="E54" s="45" t="n"/>
      <c r="F54" s="45" t="n"/>
      <c r="G54" s="4" t="n"/>
      <c r="H54" s="45" t="n"/>
      <c r="I54" s="4" t="n"/>
      <c r="J54" s="4" t="n"/>
      <c r="K54" s="4" t="n"/>
      <c r="L54" s="4" t="n"/>
      <c r="M54" s="44">
        <f>IF(AND(D54&lt;&gt;"",E54&lt;&gt;"",G54&lt;&gt;""),ABS(D54-E54)*G54,"")</f>
        <v/>
      </c>
      <c r="N54" s="13">
        <f>IF(AND(D54&lt;&gt;"",E54&lt;&gt;"",F54&lt;&gt;"",D54&lt;&gt;E54),ABS(F54-D54)/ABS(D54-E54),"")</f>
        <v/>
      </c>
      <c r="O54" s="44">
        <f>IF(AND(D54&lt;&gt;"",H54&lt;&gt;"",G54&lt;&gt;""),IF(C54="Short",D54-H54,H54-D54)*G54,"")</f>
        <v/>
      </c>
      <c r="P54" s="13">
        <f>IF(AND(N(M54)&gt;0,O54&lt;&gt;""),O54/M54,"")</f>
        <v/>
      </c>
    </row>
    <row r="55">
      <c r="A55" s="4" t="n"/>
      <c r="B55" s="4" t="n"/>
      <c r="C55" s="4" t="n"/>
      <c r="D55" s="45" t="n"/>
      <c r="E55" s="45" t="n"/>
      <c r="F55" s="45" t="n"/>
      <c r="G55" s="4" t="n"/>
      <c r="H55" s="45" t="n"/>
      <c r="I55" s="4" t="n"/>
      <c r="J55" s="4" t="n"/>
      <c r="K55" s="4" t="n"/>
      <c r="L55" s="4" t="n"/>
      <c r="M55" s="44">
        <f>IF(AND(D55&lt;&gt;"",E55&lt;&gt;"",G55&lt;&gt;""),ABS(D55-E55)*G55,"")</f>
        <v/>
      </c>
      <c r="N55" s="13">
        <f>IF(AND(D55&lt;&gt;"",E55&lt;&gt;"",F55&lt;&gt;"",D55&lt;&gt;E55),ABS(F55-D55)/ABS(D55-E55),"")</f>
        <v/>
      </c>
      <c r="O55" s="44">
        <f>IF(AND(D55&lt;&gt;"",H55&lt;&gt;"",G55&lt;&gt;""),IF(C55="Short",D55-H55,H55-D55)*G55,"")</f>
        <v/>
      </c>
      <c r="P55" s="13">
        <f>IF(AND(N(M55)&gt;0,O55&lt;&gt;""),O55/M55,"")</f>
        <v/>
      </c>
    </row>
    <row r="56">
      <c r="A56" s="4" t="n"/>
      <c r="B56" s="4" t="n"/>
      <c r="C56" s="4" t="n"/>
      <c r="D56" s="45" t="n"/>
      <c r="E56" s="45" t="n"/>
      <c r="F56" s="45" t="n"/>
      <c r="G56" s="4" t="n"/>
      <c r="H56" s="45" t="n"/>
      <c r="I56" s="4" t="n"/>
      <c r="J56" s="4" t="n"/>
      <c r="K56" s="4" t="n"/>
      <c r="L56" s="4" t="n"/>
      <c r="M56" s="44">
        <f>IF(AND(D56&lt;&gt;"",E56&lt;&gt;"",G56&lt;&gt;""),ABS(D56-E56)*G56,"")</f>
        <v/>
      </c>
      <c r="N56" s="13">
        <f>IF(AND(D56&lt;&gt;"",E56&lt;&gt;"",F56&lt;&gt;"",D56&lt;&gt;E56),ABS(F56-D56)/ABS(D56-E56),"")</f>
        <v/>
      </c>
      <c r="O56" s="44">
        <f>IF(AND(D56&lt;&gt;"",H56&lt;&gt;"",G56&lt;&gt;""),IF(C56="Short",D56-H56,H56-D56)*G56,"")</f>
        <v/>
      </c>
      <c r="P56" s="13">
        <f>IF(AND(N(M56)&gt;0,O56&lt;&gt;""),O56/M56,"")</f>
        <v/>
      </c>
    </row>
    <row r="57">
      <c r="A57" s="4" t="n"/>
      <c r="B57" s="4" t="n"/>
      <c r="C57" s="4" t="n"/>
      <c r="D57" s="45" t="n"/>
      <c r="E57" s="45" t="n"/>
      <c r="F57" s="45" t="n"/>
      <c r="G57" s="4" t="n"/>
      <c r="H57" s="45" t="n"/>
      <c r="I57" s="4" t="n"/>
      <c r="J57" s="4" t="n"/>
      <c r="K57" s="4" t="n"/>
      <c r="L57" s="4" t="n"/>
      <c r="M57" s="44">
        <f>IF(AND(D57&lt;&gt;"",E57&lt;&gt;"",G57&lt;&gt;""),ABS(D57-E57)*G57,"")</f>
        <v/>
      </c>
      <c r="N57" s="13">
        <f>IF(AND(D57&lt;&gt;"",E57&lt;&gt;"",F57&lt;&gt;"",D57&lt;&gt;E57),ABS(F57-D57)/ABS(D57-E57),"")</f>
        <v/>
      </c>
      <c r="O57" s="44">
        <f>IF(AND(D57&lt;&gt;"",H57&lt;&gt;"",G57&lt;&gt;""),IF(C57="Short",D57-H57,H57-D57)*G57,"")</f>
        <v/>
      </c>
      <c r="P57" s="13">
        <f>IF(AND(N(M57)&gt;0,O57&lt;&gt;""),O57/M57,"")</f>
        <v/>
      </c>
    </row>
    <row r="58">
      <c r="A58" s="4" t="n"/>
      <c r="B58" s="4" t="n"/>
      <c r="C58" s="4" t="n"/>
      <c r="D58" s="45" t="n"/>
      <c r="E58" s="45" t="n"/>
      <c r="F58" s="45" t="n"/>
      <c r="G58" s="4" t="n"/>
      <c r="H58" s="45" t="n"/>
      <c r="I58" s="4" t="n"/>
      <c r="J58" s="4" t="n"/>
      <c r="K58" s="4" t="n"/>
      <c r="L58" s="4" t="n"/>
      <c r="M58" s="44">
        <f>IF(AND(D58&lt;&gt;"",E58&lt;&gt;"",G58&lt;&gt;""),ABS(D58-E58)*G58,"")</f>
        <v/>
      </c>
      <c r="N58" s="13">
        <f>IF(AND(D58&lt;&gt;"",E58&lt;&gt;"",F58&lt;&gt;"",D58&lt;&gt;E58),ABS(F58-D58)/ABS(D58-E58),"")</f>
        <v/>
      </c>
      <c r="O58" s="44">
        <f>IF(AND(D58&lt;&gt;"",H58&lt;&gt;"",G58&lt;&gt;""),IF(C58="Short",D58-H58,H58-D58)*G58,"")</f>
        <v/>
      </c>
      <c r="P58" s="13">
        <f>IF(AND(N(M58)&gt;0,O58&lt;&gt;""),O58/M58,"")</f>
        <v/>
      </c>
    </row>
    <row r="59">
      <c r="A59" s="4" t="n"/>
      <c r="B59" s="4" t="n"/>
      <c r="C59" s="4" t="n"/>
      <c r="D59" s="45" t="n"/>
      <c r="E59" s="45" t="n"/>
      <c r="F59" s="45" t="n"/>
      <c r="G59" s="4" t="n"/>
      <c r="H59" s="45" t="n"/>
      <c r="I59" s="4" t="n"/>
      <c r="J59" s="4" t="n"/>
      <c r="K59" s="4" t="n"/>
      <c r="L59" s="4" t="n"/>
      <c r="M59" s="44">
        <f>IF(AND(D59&lt;&gt;"",E59&lt;&gt;"",G59&lt;&gt;""),ABS(D59-E59)*G59,"")</f>
        <v/>
      </c>
      <c r="N59" s="13">
        <f>IF(AND(D59&lt;&gt;"",E59&lt;&gt;"",F59&lt;&gt;"",D59&lt;&gt;E59),ABS(F59-D59)/ABS(D59-E59),"")</f>
        <v/>
      </c>
      <c r="O59" s="44">
        <f>IF(AND(D59&lt;&gt;"",H59&lt;&gt;"",G59&lt;&gt;""),IF(C59="Short",D59-H59,H59-D59)*G59,"")</f>
        <v/>
      </c>
      <c r="P59" s="13">
        <f>IF(AND(N(M59)&gt;0,O59&lt;&gt;""),O59/M59,"")</f>
        <v/>
      </c>
    </row>
    <row r="60">
      <c r="A60" s="4" t="n"/>
      <c r="B60" s="4" t="n"/>
      <c r="C60" s="4" t="n"/>
      <c r="D60" s="45" t="n"/>
      <c r="E60" s="45" t="n"/>
      <c r="F60" s="45" t="n"/>
      <c r="G60" s="4" t="n"/>
      <c r="H60" s="45" t="n"/>
      <c r="I60" s="4" t="n"/>
      <c r="J60" s="4" t="n"/>
      <c r="K60" s="4" t="n"/>
      <c r="L60" s="4" t="n"/>
      <c r="M60" s="44">
        <f>IF(AND(D60&lt;&gt;"",E60&lt;&gt;"",G60&lt;&gt;""),ABS(D60-E60)*G60,"")</f>
        <v/>
      </c>
      <c r="N60" s="13">
        <f>IF(AND(D60&lt;&gt;"",E60&lt;&gt;"",F60&lt;&gt;"",D60&lt;&gt;E60),ABS(F60-D60)/ABS(D60-E60),"")</f>
        <v/>
      </c>
      <c r="O60" s="44">
        <f>IF(AND(D60&lt;&gt;"",H60&lt;&gt;"",G60&lt;&gt;""),IF(C60="Short",D60-H60,H60-D60)*G60,"")</f>
        <v/>
      </c>
      <c r="P60" s="13">
        <f>IF(AND(N(M60)&gt;0,O60&lt;&gt;""),O60/M60,"")</f>
        <v/>
      </c>
    </row>
    <row r="61">
      <c r="A61" s="4" t="n"/>
      <c r="B61" s="4" t="n"/>
      <c r="C61" s="4" t="n"/>
      <c r="D61" s="45" t="n"/>
      <c r="E61" s="45" t="n"/>
      <c r="F61" s="45" t="n"/>
      <c r="G61" s="4" t="n"/>
      <c r="H61" s="45" t="n"/>
      <c r="I61" s="4" t="n"/>
      <c r="J61" s="4" t="n"/>
      <c r="K61" s="4" t="n"/>
      <c r="L61" s="4" t="n"/>
      <c r="M61" s="44">
        <f>IF(AND(D61&lt;&gt;"",E61&lt;&gt;"",G61&lt;&gt;""),ABS(D61-E61)*G61,"")</f>
        <v/>
      </c>
      <c r="N61" s="13">
        <f>IF(AND(D61&lt;&gt;"",E61&lt;&gt;"",F61&lt;&gt;"",D61&lt;&gt;E61),ABS(F61-D61)/ABS(D61-E61),"")</f>
        <v/>
      </c>
      <c r="O61" s="44">
        <f>IF(AND(D61&lt;&gt;"",H61&lt;&gt;"",G61&lt;&gt;""),IF(C61="Short",D61-H61,H61-D61)*G61,"")</f>
        <v/>
      </c>
      <c r="P61" s="13">
        <f>IF(AND(N(M61)&gt;0,O61&lt;&gt;""),O61/M61,"")</f>
        <v/>
      </c>
    </row>
    <row r="62">
      <c r="A62" s="4" t="n"/>
      <c r="B62" s="4" t="n"/>
      <c r="C62" s="4" t="n"/>
      <c r="D62" s="45" t="n"/>
      <c r="E62" s="45" t="n"/>
      <c r="F62" s="45" t="n"/>
      <c r="G62" s="4" t="n"/>
      <c r="H62" s="45" t="n"/>
      <c r="I62" s="4" t="n"/>
      <c r="J62" s="4" t="n"/>
      <c r="K62" s="4" t="n"/>
      <c r="L62" s="4" t="n"/>
      <c r="M62" s="44">
        <f>IF(AND(D62&lt;&gt;"",E62&lt;&gt;"",G62&lt;&gt;""),ABS(D62-E62)*G62,"")</f>
        <v/>
      </c>
      <c r="N62" s="13">
        <f>IF(AND(D62&lt;&gt;"",E62&lt;&gt;"",F62&lt;&gt;"",D62&lt;&gt;E62),ABS(F62-D62)/ABS(D62-E62),"")</f>
        <v/>
      </c>
      <c r="O62" s="44">
        <f>IF(AND(D62&lt;&gt;"",H62&lt;&gt;"",G62&lt;&gt;""),IF(C62="Short",D62-H62,H62-D62)*G62,"")</f>
        <v/>
      </c>
      <c r="P62" s="13">
        <f>IF(AND(N(M62)&gt;0,O62&lt;&gt;""),O62/M62,"")</f>
        <v/>
      </c>
    </row>
    <row r="63">
      <c r="A63" s="4" t="n"/>
      <c r="B63" s="4" t="n"/>
      <c r="C63" s="4" t="n"/>
      <c r="D63" s="45" t="n"/>
      <c r="E63" s="45" t="n"/>
      <c r="F63" s="45" t="n"/>
      <c r="G63" s="4" t="n"/>
      <c r="H63" s="45" t="n"/>
      <c r="I63" s="4" t="n"/>
      <c r="J63" s="4" t="n"/>
      <c r="K63" s="4" t="n"/>
      <c r="L63" s="4" t="n"/>
      <c r="M63" s="44">
        <f>IF(AND(D63&lt;&gt;"",E63&lt;&gt;"",G63&lt;&gt;""),ABS(D63-E63)*G63,"")</f>
        <v/>
      </c>
      <c r="N63" s="13">
        <f>IF(AND(D63&lt;&gt;"",E63&lt;&gt;"",F63&lt;&gt;"",D63&lt;&gt;E63),ABS(F63-D63)/ABS(D63-E63),"")</f>
        <v/>
      </c>
      <c r="O63" s="44">
        <f>IF(AND(D63&lt;&gt;"",H63&lt;&gt;"",G63&lt;&gt;""),IF(C63="Short",D63-H63,H63-D63)*G63,"")</f>
        <v/>
      </c>
      <c r="P63" s="13">
        <f>IF(AND(N(M63)&gt;0,O63&lt;&gt;""),O63/M63,"")</f>
        <v/>
      </c>
    </row>
    <row r="64">
      <c r="A64" s="4" t="n"/>
      <c r="B64" s="4" t="n"/>
      <c r="C64" s="4" t="n"/>
      <c r="D64" s="45" t="n"/>
      <c r="E64" s="45" t="n"/>
      <c r="F64" s="45" t="n"/>
      <c r="G64" s="4" t="n"/>
      <c r="H64" s="45" t="n"/>
      <c r="I64" s="4" t="n"/>
      <c r="J64" s="4" t="n"/>
      <c r="K64" s="4" t="n"/>
      <c r="L64" s="4" t="n"/>
      <c r="M64" s="44">
        <f>IF(AND(D64&lt;&gt;"",E64&lt;&gt;"",G64&lt;&gt;""),ABS(D64-E64)*G64,"")</f>
        <v/>
      </c>
      <c r="N64" s="13">
        <f>IF(AND(D64&lt;&gt;"",E64&lt;&gt;"",F64&lt;&gt;"",D64&lt;&gt;E64),ABS(F64-D64)/ABS(D64-E64),"")</f>
        <v/>
      </c>
      <c r="O64" s="44">
        <f>IF(AND(D64&lt;&gt;"",H64&lt;&gt;"",G64&lt;&gt;""),IF(C64="Short",D64-H64,H64-D64)*G64,"")</f>
        <v/>
      </c>
      <c r="P64" s="13">
        <f>IF(AND(N(M64)&gt;0,O64&lt;&gt;""),O64/M64,"")</f>
        <v/>
      </c>
    </row>
    <row r="65">
      <c r="A65" s="4" t="n"/>
      <c r="B65" s="4" t="n"/>
      <c r="C65" s="4" t="n"/>
      <c r="D65" s="45" t="n"/>
      <c r="E65" s="45" t="n"/>
      <c r="F65" s="45" t="n"/>
      <c r="G65" s="4" t="n"/>
      <c r="H65" s="45" t="n"/>
      <c r="I65" s="4" t="n"/>
      <c r="J65" s="4" t="n"/>
      <c r="K65" s="4" t="n"/>
      <c r="L65" s="4" t="n"/>
      <c r="M65" s="44">
        <f>IF(AND(D65&lt;&gt;"",E65&lt;&gt;"",G65&lt;&gt;""),ABS(D65-E65)*G65,"")</f>
        <v/>
      </c>
      <c r="N65" s="13">
        <f>IF(AND(D65&lt;&gt;"",E65&lt;&gt;"",F65&lt;&gt;"",D65&lt;&gt;E65),ABS(F65-D65)/ABS(D65-E65),"")</f>
        <v/>
      </c>
      <c r="O65" s="44">
        <f>IF(AND(D65&lt;&gt;"",H65&lt;&gt;"",G65&lt;&gt;""),IF(C65="Short",D65-H65,H65-D65)*G65,"")</f>
        <v/>
      </c>
      <c r="P65" s="13">
        <f>IF(AND(N(M65)&gt;0,O65&lt;&gt;""),O65/M65,"")</f>
        <v/>
      </c>
    </row>
    <row r="66">
      <c r="A66" s="4" t="n"/>
      <c r="B66" s="4" t="n"/>
      <c r="C66" s="4" t="n"/>
      <c r="D66" s="45" t="n"/>
      <c r="E66" s="45" t="n"/>
      <c r="F66" s="45" t="n"/>
      <c r="G66" s="4" t="n"/>
      <c r="H66" s="45" t="n"/>
      <c r="I66" s="4" t="n"/>
      <c r="J66" s="4" t="n"/>
      <c r="K66" s="4" t="n"/>
      <c r="L66" s="4" t="n"/>
      <c r="M66" s="44">
        <f>IF(AND(D66&lt;&gt;"",E66&lt;&gt;"",G66&lt;&gt;""),ABS(D66-E66)*G66,"")</f>
        <v/>
      </c>
      <c r="N66" s="13">
        <f>IF(AND(D66&lt;&gt;"",E66&lt;&gt;"",F66&lt;&gt;"",D66&lt;&gt;E66),ABS(F66-D66)/ABS(D66-E66),"")</f>
        <v/>
      </c>
      <c r="O66" s="44">
        <f>IF(AND(D66&lt;&gt;"",H66&lt;&gt;"",G66&lt;&gt;""),IF(C66="Short",D66-H66,H66-D66)*G66,"")</f>
        <v/>
      </c>
      <c r="P66" s="13">
        <f>IF(AND(N(M66)&gt;0,O66&lt;&gt;""),O66/M66,"")</f>
        <v/>
      </c>
    </row>
    <row r="67">
      <c r="A67" s="4" t="n"/>
      <c r="B67" s="4" t="n"/>
      <c r="C67" s="4" t="n"/>
      <c r="D67" s="45" t="n"/>
      <c r="E67" s="45" t="n"/>
      <c r="F67" s="45" t="n"/>
      <c r="G67" s="4" t="n"/>
      <c r="H67" s="45" t="n"/>
      <c r="I67" s="4" t="n"/>
      <c r="J67" s="4" t="n"/>
      <c r="K67" s="4" t="n"/>
      <c r="L67" s="4" t="n"/>
      <c r="M67" s="44">
        <f>IF(AND(D67&lt;&gt;"",E67&lt;&gt;"",G67&lt;&gt;""),ABS(D67-E67)*G67,"")</f>
        <v/>
      </c>
      <c r="N67" s="13">
        <f>IF(AND(D67&lt;&gt;"",E67&lt;&gt;"",F67&lt;&gt;"",D67&lt;&gt;E67),ABS(F67-D67)/ABS(D67-E67),"")</f>
        <v/>
      </c>
      <c r="O67" s="44">
        <f>IF(AND(D67&lt;&gt;"",H67&lt;&gt;"",G67&lt;&gt;""),IF(C67="Short",D67-H67,H67-D67)*G67,"")</f>
        <v/>
      </c>
      <c r="P67" s="13">
        <f>IF(AND(N(M67)&gt;0,O67&lt;&gt;""),O67/M67,"")</f>
        <v/>
      </c>
    </row>
    <row r="68">
      <c r="A68" s="4" t="n"/>
      <c r="B68" s="4" t="n"/>
      <c r="C68" s="4" t="n"/>
      <c r="D68" s="45" t="n"/>
      <c r="E68" s="45" t="n"/>
      <c r="F68" s="45" t="n"/>
      <c r="G68" s="4" t="n"/>
      <c r="H68" s="45" t="n"/>
      <c r="I68" s="4" t="n"/>
      <c r="J68" s="4" t="n"/>
      <c r="K68" s="4" t="n"/>
      <c r="L68" s="4" t="n"/>
      <c r="M68" s="44">
        <f>IF(AND(D68&lt;&gt;"",E68&lt;&gt;"",G68&lt;&gt;""),ABS(D68-E68)*G68,"")</f>
        <v/>
      </c>
      <c r="N68" s="13">
        <f>IF(AND(D68&lt;&gt;"",E68&lt;&gt;"",F68&lt;&gt;"",D68&lt;&gt;E68),ABS(F68-D68)/ABS(D68-E68),"")</f>
        <v/>
      </c>
      <c r="O68" s="44">
        <f>IF(AND(D68&lt;&gt;"",H68&lt;&gt;"",G68&lt;&gt;""),IF(C68="Short",D68-H68,H68-D68)*G68,"")</f>
        <v/>
      </c>
      <c r="P68" s="13">
        <f>IF(AND(N(M68)&gt;0,O68&lt;&gt;""),O68/M68,"")</f>
        <v/>
      </c>
    </row>
    <row r="69">
      <c r="A69" s="4" t="n"/>
      <c r="B69" s="4" t="n"/>
      <c r="C69" s="4" t="n"/>
      <c r="D69" s="45" t="n"/>
      <c r="E69" s="45" t="n"/>
      <c r="F69" s="45" t="n"/>
      <c r="G69" s="4" t="n"/>
      <c r="H69" s="45" t="n"/>
      <c r="I69" s="4" t="n"/>
      <c r="J69" s="4" t="n"/>
      <c r="K69" s="4" t="n"/>
      <c r="L69" s="4" t="n"/>
      <c r="M69" s="44">
        <f>IF(AND(D69&lt;&gt;"",E69&lt;&gt;"",G69&lt;&gt;""),ABS(D69-E69)*G69,"")</f>
        <v/>
      </c>
      <c r="N69" s="13">
        <f>IF(AND(D69&lt;&gt;"",E69&lt;&gt;"",F69&lt;&gt;"",D69&lt;&gt;E69),ABS(F69-D69)/ABS(D69-E69),"")</f>
        <v/>
      </c>
      <c r="O69" s="44">
        <f>IF(AND(D69&lt;&gt;"",H69&lt;&gt;"",G69&lt;&gt;""),IF(C69="Short",D69-H69,H69-D69)*G69,"")</f>
        <v/>
      </c>
      <c r="P69" s="13">
        <f>IF(AND(N(M69)&gt;0,O69&lt;&gt;""),O69/M69,"")</f>
        <v/>
      </c>
    </row>
    <row r="70">
      <c r="A70" s="4" t="n"/>
      <c r="B70" s="4" t="n"/>
      <c r="C70" s="4" t="n"/>
      <c r="D70" s="45" t="n"/>
      <c r="E70" s="45" t="n"/>
      <c r="F70" s="45" t="n"/>
      <c r="G70" s="4" t="n"/>
      <c r="H70" s="45" t="n"/>
      <c r="I70" s="4" t="n"/>
      <c r="J70" s="4" t="n"/>
      <c r="K70" s="4" t="n"/>
      <c r="L70" s="4" t="n"/>
      <c r="M70" s="44">
        <f>IF(AND(D70&lt;&gt;"",E70&lt;&gt;"",G70&lt;&gt;""),ABS(D70-E70)*G70,"")</f>
        <v/>
      </c>
      <c r="N70" s="13">
        <f>IF(AND(D70&lt;&gt;"",E70&lt;&gt;"",F70&lt;&gt;"",D70&lt;&gt;E70),ABS(F70-D70)/ABS(D70-E70),"")</f>
        <v/>
      </c>
      <c r="O70" s="44">
        <f>IF(AND(D70&lt;&gt;"",H70&lt;&gt;"",G70&lt;&gt;""),IF(C70="Short",D70-H70,H70-D70)*G70,"")</f>
        <v/>
      </c>
      <c r="P70" s="13">
        <f>IF(AND(N(M70)&gt;0,O70&lt;&gt;""),O70/M70,"")</f>
        <v/>
      </c>
    </row>
    <row r="71">
      <c r="A71" s="4" t="n"/>
      <c r="B71" s="4" t="n"/>
      <c r="C71" s="4" t="n"/>
      <c r="D71" s="45" t="n"/>
      <c r="E71" s="45" t="n"/>
      <c r="F71" s="45" t="n"/>
      <c r="G71" s="4" t="n"/>
      <c r="H71" s="45" t="n"/>
      <c r="I71" s="4" t="n"/>
      <c r="J71" s="4" t="n"/>
      <c r="K71" s="4" t="n"/>
      <c r="L71" s="4" t="n"/>
      <c r="M71" s="44">
        <f>IF(AND(D71&lt;&gt;"",E71&lt;&gt;"",G71&lt;&gt;""),ABS(D71-E71)*G71,"")</f>
        <v/>
      </c>
      <c r="N71" s="13">
        <f>IF(AND(D71&lt;&gt;"",E71&lt;&gt;"",F71&lt;&gt;"",D71&lt;&gt;E71),ABS(F71-D71)/ABS(D71-E71),"")</f>
        <v/>
      </c>
      <c r="O71" s="44">
        <f>IF(AND(D71&lt;&gt;"",H71&lt;&gt;"",G71&lt;&gt;""),IF(C71="Short",D71-H71,H71-D71)*G71,"")</f>
        <v/>
      </c>
      <c r="P71" s="13">
        <f>IF(AND(N(M71)&gt;0,O71&lt;&gt;""),O71/M71,"")</f>
        <v/>
      </c>
    </row>
    <row r="72">
      <c r="A72" s="4" t="n"/>
      <c r="B72" s="4" t="n"/>
      <c r="C72" s="4" t="n"/>
      <c r="D72" s="45" t="n"/>
      <c r="E72" s="45" t="n"/>
      <c r="F72" s="45" t="n"/>
      <c r="G72" s="4" t="n"/>
      <c r="H72" s="45" t="n"/>
      <c r="I72" s="4" t="n"/>
      <c r="J72" s="4" t="n"/>
      <c r="K72" s="4" t="n"/>
      <c r="L72" s="4" t="n"/>
      <c r="M72" s="44">
        <f>IF(AND(D72&lt;&gt;"",E72&lt;&gt;"",G72&lt;&gt;""),ABS(D72-E72)*G72,"")</f>
        <v/>
      </c>
      <c r="N72" s="13">
        <f>IF(AND(D72&lt;&gt;"",E72&lt;&gt;"",F72&lt;&gt;"",D72&lt;&gt;E72),ABS(F72-D72)/ABS(D72-E72),"")</f>
        <v/>
      </c>
      <c r="O72" s="44">
        <f>IF(AND(D72&lt;&gt;"",H72&lt;&gt;"",G72&lt;&gt;""),IF(C72="Short",D72-H72,H72-D72)*G72,"")</f>
        <v/>
      </c>
      <c r="P72" s="13">
        <f>IF(AND(N(M72)&gt;0,O72&lt;&gt;""),O72/M72,"")</f>
        <v/>
      </c>
    </row>
    <row r="73">
      <c r="A73" s="4" t="n"/>
      <c r="B73" s="4" t="n"/>
      <c r="C73" s="4" t="n"/>
      <c r="D73" s="45" t="n"/>
      <c r="E73" s="45" t="n"/>
      <c r="F73" s="45" t="n"/>
      <c r="G73" s="4" t="n"/>
      <c r="H73" s="45" t="n"/>
      <c r="I73" s="4" t="n"/>
      <c r="J73" s="4" t="n"/>
      <c r="K73" s="4" t="n"/>
      <c r="L73" s="4" t="n"/>
      <c r="M73" s="44">
        <f>IF(AND(D73&lt;&gt;"",E73&lt;&gt;"",G73&lt;&gt;""),ABS(D73-E73)*G73,"")</f>
        <v/>
      </c>
      <c r="N73" s="13">
        <f>IF(AND(D73&lt;&gt;"",E73&lt;&gt;"",F73&lt;&gt;"",D73&lt;&gt;E73),ABS(F73-D73)/ABS(D73-E73),"")</f>
        <v/>
      </c>
      <c r="O73" s="44">
        <f>IF(AND(D73&lt;&gt;"",H73&lt;&gt;"",G73&lt;&gt;""),IF(C73="Short",D73-H73,H73-D73)*G73,"")</f>
        <v/>
      </c>
      <c r="P73" s="13">
        <f>IF(AND(N(M73)&gt;0,O73&lt;&gt;""),O73/M73,"")</f>
        <v/>
      </c>
    </row>
    <row r="74">
      <c r="A74" s="4" t="n"/>
      <c r="B74" s="4" t="n"/>
      <c r="C74" s="4" t="n"/>
      <c r="D74" s="45" t="n"/>
      <c r="E74" s="45" t="n"/>
      <c r="F74" s="45" t="n"/>
      <c r="G74" s="4" t="n"/>
      <c r="H74" s="45" t="n"/>
      <c r="I74" s="4" t="n"/>
      <c r="J74" s="4" t="n"/>
      <c r="K74" s="4" t="n"/>
      <c r="L74" s="4" t="n"/>
      <c r="M74" s="44">
        <f>IF(AND(D74&lt;&gt;"",E74&lt;&gt;"",G74&lt;&gt;""),ABS(D74-E74)*G74,"")</f>
        <v/>
      </c>
      <c r="N74" s="13">
        <f>IF(AND(D74&lt;&gt;"",E74&lt;&gt;"",F74&lt;&gt;"",D74&lt;&gt;E74),ABS(F74-D74)/ABS(D74-E74),"")</f>
        <v/>
      </c>
      <c r="O74" s="44">
        <f>IF(AND(D74&lt;&gt;"",H74&lt;&gt;"",G74&lt;&gt;""),IF(C74="Short",D74-H74,H74-D74)*G74,"")</f>
        <v/>
      </c>
      <c r="P74" s="13">
        <f>IF(AND(N(M74)&gt;0,O74&lt;&gt;""),O74/M74,"")</f>
        <v/>
      </c>
    </row>
    <row r="75">
      <c r="A75" s="4" t="n"/>
      <c r="B75" s="4" t="n"/>
      <c r="C75" s="4" t="n"/>
      <c r="D75" s="45" t="n"/>
      <c r="E75" s="45" t="n"/>
      <c r="F75" s="45" t="n"/>
      <c r="G75" s="4" t="n"/>
      <c r="H75" s="45" t="n"/>
      <c r="I75" s="4" t="n"/>
      <c r="J75" s="4" t="n"/>
      <c r="K75" s="4" t="n"/>
      <c r="L75" s="4" t="n"/>
      <c r="M75" s="44">
        <f>IF(AND(D75&lt;&gt;"",E75&lt;&gt;"",G75&lt;&gt;""),ABS(D75-E75)*G75,"")</f>
        <v/>
      </c>
      <c r="N75" s="13">
        <f>IF(AND(D75&lt;&gt;"",E75&lt;&gt;"",F75&lt;&gt;"",D75&lt;&gt;E75),ABS(F75-D75)/ABS(D75-E75),"")</f>
        <v/>
      </c>
      <c r="O75" s="44">
        <f>IF(AND(D75&lt;&gt;"",H75&lt;&gt;"",G75&lt;&gt;""),IF(C75="Short",D75-H75,H75-D75)*G75,"")</f>
        <v/>
      </c>
      <c r="P75" s="13">
        <f>IF(AND(N(M75)&gt;0,O75&lt;&gt;""),O75/M75,"")</f>
        <v/>
      </c>
    </row>
    <row r="76">
      <c r="A76" s="4" t="n"/>
      <c r="B76" s="4" t="n"/>
      <c r="C76" s="4" t="n"/>
      <c r="D76" s="45" t="n"/>
      <c r="E76" s="45" t="n"/>
      <c r="F76" s="45" t="n"/>
      <c r="G76" s="4" t="n"/>
      <c r="H76" s="45" t="n"/>
      <c r="I76" s="4" t="n"/>
      <c r="J76" s="4" t="n"/>
      <c r="K76" s="4" t="n"/>
      <c r="L76" s="4" t="n"/>
      <c r="M76" s="44">
        <f>IF(AND(D76&lt;&gt;"",E76&lt;&gt;"",G76&lt;&gt;""),ABS(D76-E76)*G76,"")</f>
        <v/>
      </c>
      <c r="N76" s="13">
        <f>IF(AND(D76&lt;&gt;"",E76&lt;&gt;"",F76&lt;&gt;"",D76&lt;&gt;E76),ABS(F76-D76)/ABS(D76-E76),"")</f>
        <v/>
      </c>
      <c r="O76" s="44">
        <f>IF(AND(D76&lt;&gt;"",H76&lt;&gt;"",G76&lt;&gt;""),IF(C76="Short",D76-H76,H76-D76)*G76,"")</f>
        <v/>
      </c>
      <c r="P76" s="13">
        <f>IF(AND(N(M76)&gt;0,O76&lt;&gt;""),O76/M76,"")</f>
        <v/>
      </c>
    </row>
    <row r="77">
      <c r="A77" s="4" t="n"/>
      <c r="B77" s="4" t="n"/>
      <c r="C77" s="4" t="n"/>
      <c r="D77" s="45" t="n"/>
      <c r="E77" s="45" t="n"/>
      <c r="F77" s="45" t="n"/>
      <c r="G77" s="4" t="n"/>
      <c r="H77" s="45" t="n"/>
      <c r="I77" s="4" t="n"/>
      <c r="J77" s="4" t="n"/>
      <c r="K77" s="4" t="n"/>
      <c r="L77" s="4" t="n"/>
      <c r="M77" s="44">
        <f>IF(AND(D77&lt;&gt;"",E77&lt;&gt;"",G77&lt;&gt;""),ABS(D77-E77)*G77,"")</f>
        <v/>
      </c>
      <c r="N77" s="13">
        <f>IF(AND(D77&lt;&gt;"",E77&lt;&gt;"",F77&lt;&gt;"",D77&lt;&gt;E77),ABS(F77-D77)/ABS(D77-E77),"")</f>
        <v/>
      </c>
      <c r="O77" s="44">
        <f>IF(AND(D77&lt;&gt;"",H77&lt;&gt;"",G77&lt;&gt;""),IF(C77="Short",D77-H77,H77-D77)*G77,"")</f>
        <v/>
      </c>
      <c r="P77" s="13">
        <f>IF(AND(N(M77)&gt;0,O77&lt;&gt;""),O77/M77,"")</f>
        <v/>
      </c>
    </row>
    <row r="78">
      <c r="A78" s="4" t="n"/>
      <c r="B78" s="4" t="n"/>
      <c r="C78" s="4" t="n"/>
      <c r="D78" s="45" t="n"/>
      <c r="E78" s="45" t="n"/>
      <c r="F78" s="45" t="n"/>
      <c r="G78" s="4" t="n"/>
      <c r="H78" s="45" t="n"/>
      <c r="I78" s="4" t="n"/>
      <c r="J78" s="4" t="n"/>
      <c r="K78" s="4" t="n"/>
      <c r="L78" s="4" t="n"/>
      <c r="M78" s="44">
        <f>IF(AND(D78&lt;&gt;"",E78&lt;&gt;"",G78&lt;&gt;""),ABS(D78-E78)*G78,"")</f>
        <v/>
      </c>
      <c r="N78" s="13">
        <f>IF(AND(D78&lt;&gt;"",E78&lt;&gt;"",F78&lt;&gt;"",D78&lt;&gt;E78),ABS(F78-D78)/ABS(D78-E78),"")</f>
        <v/>
      </c>
      <c r="O78" s="44">
        <f>IF(AND(D78&lt;&gt;"",H78&lt;&gt;"",G78&lt;&gt;""),IF(C78="Short",D78-H78,H78-D78)*G78,"")</f>
        <v/>
      </c>
      <c r="P78" s="13">
        <f>IF(AND(N(M78)&gt;0,O78&lt;&gt;""),O78/M78,"")</f>
        <v/>
      </c>
    </row>
    <row r="79">
      <c r="A79" s="4" t="n"/>
      <c r="B79" s="4" t="n"/>
      <c r="C79" s="4" t="n"/>
      <c r="D79" s="45" t="n"/>
      <c r="E79" s="45" t="n"/>
      <c r="F79" s="45" t="n"/>
      <c r="G79" s="4" t="n"/>
      <c r="H79" s="45" t="n"/>
      <c r="I79" s="4" t="n"/>
      <c r="J79" s="4" t="n"/>
      <c r="K79" s="4" t="n"/>
      <c r="L79" s="4" t="n"/>
      <c r="M79" s="44">
        <f>IF(AND(D79&lt;&gt;"",E79&lt;&gt;"",G79&lt;&gt;""),ABS(D79-E79)*G79,"")</f>
        <v/>
      </c>
      <c r="N79" s="13">
        <f>IF(AND(D79&lt;&gt;"",E79&lt;&gt;"",F79&lt;&gt;"",D79&lt;&gt;E79),ABS(F79-D79)/ABS(D79-E79),"")</f>
        <v/>
      </c>
      <c r="O79" s="44">
        <f>IF(AND(D79&lt;&gt;"",H79&lt;&gt;"",G79&lt;&gt;""),IF(C79="Short",D79-H79,H79-D79)*G79,"")</f>
        <v/>
      </c>
      <c r="P79" s="13">
        <f>IF(AND(N(M79)&gt;0,O79&lt;&gt;""),O79/M79,"")</f>
        <v/>
      </c>
    </row>
    <row r="80">
      <c r="A80" s="4" t="n"/>
      <c r="B80" s="4" t="n"/>
      <c r="C80" s="4" t="n"/>
      <c r="D80" s="45" t="n"/>
      <c r="E80" s="45" t="n"/>
      <c r="F80" s="45" t="n"/>
      <c r="G80" s="4" t="n"/>
      <c r="H80" s="45" t="n"/>
      <c r="I80" s="4" t="n"/>
      <c r="J80" s="4" t="n"/>
      <c r="K80" s="4" t="n"/>
      <c r="L80" s="4" t="n"/>
      <c r="M80" s="44">
        <f>IF(AND(D80&lt;&gt;"",E80&lt;&gt;"",G80&lt;&gt;""),ABS(D80-E80)*G80,"")</f>
        <v/>
      </c>
      <c r="N80" s="13">
        <f>IF(AND(D80&lt;&gt;"",E80&lt;&gt;"",F80&lt;&gt;"",D80&lt;&gt;E80),ABS(F80-D80)/ABS(D80-E80),"")</f>
        <v/>
      </c>
      <c r="O80" s="44">
        <f>IF(AND(D80&lt;&gt;"",H80&lt;&gt;"",G80&lt;&gt;""),IF(C80="Short",D80-H80,H80-D80)*G80,"")</f>
        <v/>
      </c>
      <c r="P80" s="13">
        <f>IF(AND(N(M80)&gt;0,O80&lt;&gt;""),O80/M80,"")</f>
        <v/>
      </c>
    </row>
    <row r="81">
      <c r="A81" s="4" t="n"/>
      <c r="B81" s="4" t="n"/>
      <c r="C81" s="4" t="n"/>
      <c r="D81" s="45" t="n"/>
      <c r="E81" s="45" t="n"/>
      <c r="F81" s="45" t="n"/>
      <c r="G81" s="4" t="n"/>
      <c r="H81" s="45" t="n"/>
      <c r="I81" s="4" t="n"/>
      <c r="J81" s="4" t="n"/>
      <c r="K81" s="4" t="n"/>
      <c r="L81" s="4" t="n"/>
      <c r="M81" s="44">
        <f>IF(AND(D81&lt;&gt;"",E81&lt;&gt;"",G81&lt;&gt;""),ABS(D81-E81)*G81,"")</f>
        <v/>
      </c>
      <c r="N81" s="13">
        <f>IF(AND(D81&lt;&gt;"",E81&lt;&gt;"",F81&lt;&gt;"",D81&lt;&gt;E81),ABS(F81-D81)/ABS(D81-E81),"")</f>
        <v/>
      </c>
      <c r="O81" s="44">
        <f>IF(AND(D81&lt;&gt;"",H81&lt;&gt;"",G81&lt;&gt;""),IF(C81="Short",D81-H81,H81-D81)*G81,"")</f>
        <v/>
      </c>
      <c r="P81" s="13">
        <f>IF(AND(N(M81)&gt;0,O81&lt;&gt;""),O81/M81,"")</f>
        <v/>
      </c>
    </row>
    <row r="82">
      <c r="A82" s="4" t="n"/>
      <c r="B82" s="4" t="n"/>
      <c r="C82" s="4" t="n"/>
      <c r="D82" s="45" t="n"/>
      <c r="E82" s="45" t="n"/>
      <c r="F82" s="45" t="n"/>
      <c r="G82" s="4" t="n"/>
      <c r="H82" s="45" t="n"/>
      <c r="I82" s="4" t="n"/>
      <c r="J82" s="4" t="n"/>
      <c r="K82" s="4" t="n"/>
      <c r="L82" s="4" t="n"/>
      <c r="M82" s="44">
        <f>IF(AND(D82&lt;&gt;"",E82&lt;&gt;"",G82&lt;&gt;""),ABS(D82-E82)*G82,"")</f>
        <v/>
      </c>
      <c r="N82" s="13">
        <f>IF(AND(D82&lt;&gt;"",E82&lt;&gt;"",F82&lt;&gt;"",D82&lt;&gt;E82),ABS(F82-D82)/ABS(D82-E82),"")</f>
        <v/>
      </c>
      <c r="O82" s="44">
        <f>IF(AND(D82&lt;&gt;"",H82&lt;&gt;"",G82&lt;&gt;""),IF(C82="Short",D82-H82,H82-D82)*G82,"")</f>
        <v/>
      </c>
      <c r="P82" s="13">
        <f>IF(AND(N(M82)&gt;0,O82&lt;&gt;""),O82/M82,"")</f>
        <v/>
      </c>
    </row>
    <row r="83">
      <c r="A83" s="4" t="n"/>
      <c r="B83" s="4" t="n"/>
      <c r="C83" s="4" t="n"/>
      <c r="D83" s="45" t="n"/>
      <c r="E83" s="45" t="n"/>
      <c r="F83" s="45" t="n"/>
      <c r="G83" s="4" t="n"/>
      <c r="H83" s="45" t="n"/>
      <c r="I83" s="4" t="n"/>
      <c r="J83" s="4" t="n"/>
      <c r="K83" s="4" t="n"/>
      <c r="L83" s="4" t="n"/>
      <c r="M83" s="44">
        <f>IF(AND(D83&lt;&gt;"",E83&lt;&gt;"",G83&lt;&gt;""),ABS(D83-E83)*G83,"")</f>
        <v/>
      </c>
      <c r="N83" s="13">
        <f>IF(AND(D83&lt;&gt;"",E83&lt;&gt;"",F83&lt;&gt;"",D83&lt;&gt;E83),ABS(F83-D83)/ABS(D83-E83),"")</f>
        <v/>
      </c>
      <c r="O83" s="44">
        <f>IF(AND(D83&lt;&gt;"",H83&lt;&gt;"",G83&lt;&gt;""),IF(C83="Short",D83-H83,H83-D83)*G83,"")</f>
        <v/>
      </c>
      <c r="P83" s="13">
        <f>IF(AND(N(M83)&gt;0,O83&lt;&gt;""),O83/M83,"")</f>
        <v/>
      </c>
    </row>
    <row r="84">
      <c r="A84" s="4" t="n"/>
      <c r="B84" s="4" t="n"/>
      <c r="C84" s="4" t="n"/>
      <c r="D84" s="45" t="n"/>
      <c r="E84" s="45" t="n"/>
      <c r="F84" s="45" t="n"/>
      <c r="G84" s="4" t="n"/>
      <c r="H84" s="45" t="n"/>
      <c r="I84" s="4" t="n"/>
      <c r="J84" s="4" t="n"/>
      <c r="K84" s="4" t="n"/>
      <c r="L84" s="4" t="n"/>
      <c r="M84" s="44">
        <f>IF(AND(D84&lt;&gt;"",E84&lt;&gt;"",G84&lt;&gt;""),ABS(D84-E84)*G84,"")</f>
        <v/>
      </c>
      <c r="N84" s="13">
        <f>IF(AND(D84&lt;&gt;"",E84&lt;&gt;"",F84&lt;&gt;"",D84&lt;&gt;E84),ABS(F84-D84)/ABS(D84-E84),"")</f>
        <v/>
      </c>
      <c r="O84" s="44">
        <f>IF(AND(D84&lt;&gt;"",H84&lt;&gt;"",G84&lt;&gt;""),IF(C84="Short",D84-H84,H84-D84)*G84,"")</f>
        <v/>
      </c>
      <c r="P84" s="13">
        <f>IF(AND(N(M84)&gt;0,O84&lt;&gt;""),O84/M84,"")</f>
        <v/>
      </c>
    </row>
    <row r="85">
      <c r="A85" s="4" t="n"/>
      <c r="B85" s="4" t="n"/>
      <c r="C85" s="4" t="n"/>
      <c r="D85" s="45" t="n"/>
      <c r="E85" s="45" t="n"/>
      <c r="F85" s="45" t="n"/>
      <c r="G85" s="4" t="n"/>
      <c r="H85" s="45" t="n"/>
      <c r="I85" s="4" t="n"/>
      <c r="J85" s="4" t="n"/>
      <c r="K85" s="4" t="n"/>
      <c r="L85" s="4" t="n"/>
      <c r="M85" s="44">
        <f>IF(AND(D85&lt;&gt;"",E85&lt;&gt;"",G85&lt;&gt;""),ABS(D85-E85)*G85,"")</f>
        <v/>
      </c>
      <c r="N85" s="13">
        <f>IF(AND(D85&lt;&gt;"",E85&lt;&gt;"",F85&lt;&gt;"",D85&lt;&gt;E85),ABS(F85-D85)/ABS(D85-E85),"")</f>
        <v/>
      </c>
      <c r="O85" s="44">
        <f>IF(AND(D85&lt;&gt;"",H85&lt;&gt;"",G85&lt;&gt;""),IF(C85="Short",D85-H85,H85-D85)*G85,"")</f>
        <v/>
      </c>
      <c r="P85" s="13">
        <f>IF(AND(N(M85)&gt;0,O85&lt;&gt;""),O85/M85,"")</f>
        <v/>
      </c>
    </row>
    <row r="86">
      <c r="A86" s="4" t="n"/>
      <c r="B86" s="4" t="n"/>
      <c r="C86" s="4" t="n"/>
      <c r="D86" s="45" t="n"/>
      <c r="E86" s="45" t="n"/>
      <c r="F86" s="45" t="n"/>
      <c r="G86" s="4" t="n"/>
      <c r="H86" s="45" t="n"/>
      <c r="I86" s="4" t="n"/>
      <c r="J86" s="4" t="n"/>
      <c r="K86" s="4" t="n"/>
      <c r="L86" s="4" t="n"/>
      <c r="M86" s="44">
        <f>IF(AND(D86&lt;&gt;"",E86&lt;&gt;"",G86&lt;&gt;""),ABS(D86-E86)*G86,"")</f>
        <v/>
      </c>
      <c r="N86" s="13">
        <f>IF(AND(D86&lt;&gt;"",E86&lt;&gt;"",F86&lt;&gt;"",D86&lt;&gt;E86),ABS(F86-D86)/ABS(D86-E86),"")</f>
        <v/>
      </c>
      <c r="O86" s="44">
        <f>IF(AND(D86&lt;&gt;"",H86&lt;&gt;"",G86&lt;&gt;""),IF(C86="Short",D86-H86,H86-D86)*G86,"")</f>
        <v/>
      </c>
      <c r="P86" s="13">
        <f>IF(AND(N(M86)&gt;0,O86&lt;&gt;""),O86/M86,"")</f>
        <v/>
      </c>
    </row>
    <row r="87">
      <c r="A87" s="4" t="n"/>
      <c r="B87" s="4" t="n"/>
      <c r="C87" s="4" t="n"/>
      <c r="D87" s="45" t="n"/>
      <c r="E87" s="45" t="n"/>
      <c r="F87" s="45" t="n"/>
      <c r="G87" s="4" t="n"/>
      <c r="H87" s="45" t="n"/>
      <c r="I87" s="4" t="n"/>
      <c r="J87" s="4" t="n"/>
      <c r="K87" s="4" t="n"/>
      <c r="L87" s="4" t="n"/>
      <c r="M87" s="44">
        <f>IF(AND(D87&lt;&gt;"",E87&lt;&gt;"",G87&lt;&gt;""),ABS(D87-E87)*G87,"")</f>
        <v/>
      </c>
      <c r="N87" s="13">
        <f>IF(AND(D87&lt;&gt;"",E87&lt;&gt;"",F87&lt;&gt;"",D87&lt;&gt;E87),ABS(F87-D87)/ABS(D87-E87),"")</f>
        <v/>
      </c>
      <c r="O87" s="44">
        <f>IF(AND(D87&lt;&gt;"",H87&lt;&gt;"",G87&lt;&gt;""),IF(C87="Short",D87-H87,H87-D87)*G87,"")</f>
        <v/>
      </c>
      <c r="P87" s="13">
        <f>IF(AND(N(M87)&gt;0,O87&lt;&gt;""),O87/M87,"")</f>
        <v/>
      </c>
    </row>
    <row r="88">
      <c r="A88" s="4" t="n"/>
      <c r="B88" s="4" t="n"/>
      <c r="C88" s="4" t="n"/>
      <c r="D88" s="45" t="n"/>
      <c r="E88" s="45" t="n"/>
      <c r="F88" s="45" t="n"/>
      <c r="G88" s="4" t="n"/>
      <c r="H88" s="45" t="n"/>
      <c r="I88" s="4" t="n"/>
      <c r="J88" s="4" t="n"/>
      <c r="K88" s="4" t="n"/>
      <c r="L88" s="4" t="n"/>
      <c r="M88" s="44">
        <f>IF(AND(D88&lt;&gt;"",E88&lt;&gt;"",G88&lt;&gt;""),ABS(D88-E88)*G88,"")</f>
        <v/>
      </c>
      <c r="N88" s="13">
        <f>IF(AND(D88&lt;&gt;"",E88&lt;&gt;"",F88&lt;&gt;"",D88&lt;&gt;E88),ABS(F88-D88)/ABS(D88-E88),"")</f>
        <v/>
      </c>
      <c r="O88" s="44">
        <f>IF(AND(D88&lt;&gt;"",H88&lt;&gt;"",G88&lt;&gt;""),IF(C88="Short",D88-H88,H88-D88)*G88,"")</f>
        <v/>
      </c>
      <c r="P88" s="13">
        <f>IF(AND(N(M88)&gt;0,O88&lt;&gt;""),O88/M88,"")</f>
        <v/>
      </c>
    </row>
    <row r="89">
      <c r="A89" s="4" t="n"/>
      <c r="B89" s="4" t="n"/>
      <c r="C89" s="4" t="n"/>
      <c r="D89" s="45" t="n"/>
      <c r="E89" s="45" t="n"/>
      <c r="F89" s="45" t="n"/>
      <c r="G89" s="4" t="n"/>
      <c r="H89" s="45" t="n"/>
      <c r="I89" s="4" t="n"/>
      <c r="J89" s="4" t="n"/>
      <c r="K89" s="4" t="n"/>
      <c r="L89" s="4" t="n"/>
      <c r="M89" s="44">
        <f>IF(AND(D89&lt;&gt;"",E89&lt;&gt;"",G89&lt;&gt;""),ABS(D89-E89)*G89,"")</f>
        <v/>
      </c>
      <c r="N89" s="13">
        <f>IF(AND(D89&lt;&gt;"",E89&lt;&gt;"",F89&lt;&gt;"",D89&lt;&gt;E89),ABS(F89-D89)/ABS(D89-E89),"")</f>
        <v/>
      </c>
      <c r="O89" s="44">
        <f>IF(AND(D89&lt;&gt;"",H89&lt;&gt;"",G89&lt;&gt;""),IF(C89="Short",D89-H89,H89-D89)*G89,"")</f>
        <v/>
      </c>
      <c r="P89" s="13">
        <f>IF(AND(N(M89)&gt;0,O89&lt;&gt;""),O89/M89,"")</f>
        <v/>
      </c>
    </row>
    <row r="90">
      <c r="A90" s="4" t="n"/>
      <c r="B90" s="4" t="n"/>
      <c r="C90" s="4" t="n"/>
      <c r="D90" s="45" t="n"/>
      <c r="E90" s="45" t="n"/>
      <c r="F90" s="45" t="n"/>
      <c r="G90" s="4" t="n"/>
      <c r="H90" s="45" t="n"/>
      <c r="I90" s="4" t="n"/>
      <c r="J90" s="4" t="n"/>
      <c r="K90" s="4" t="n"/>
      <c r="L90" s="4" t="n"/>
      <c r="M90" s="44">
        <f>IF(AND(D90&lt;&gt;"",E90&lt;&gt;"",G90&lt;&gt;""),ABS(D90-E90)*G90,"")</f>
        <v/>
      </c>
      <c r="N90" s="13">
        <f>IF(AND(D90&lt;&gt;"",E90&lt;&gt;"",F90&lt;&gt;"",D90&lt;&gt;E90),ABS(F90-D90)/ABS(D90-E90),"")</f>
        <v/>
      </c>
      <c r="O90" s="44">
        <f>IF(AND(D90&lt;&gt;"",H90&lt;&gt;"",G90&lt;&gt;""),IF(C90="Short",D90-H90,H90-D90)*G90,"")</f>
        <v/>
      </c>
      <c r="P90" s="13">
        <f>IF(AND(N(M90)&gt;0,O90&lt;&gt;""),O90/M90,"")</f>
        <v/>
      </c>
    </row>
    <row r="91">
      <c r="A91" s="4" t="n"/>
      <c r="B91" s="4" t="n"/>
      <c r="C91" s="4" t="n"/>
      <c r="D91" s="45" t="n"/>
      <c r="E91" s="45" t="n"/>
      <c r="F91" s="45" t="n"/>
      <c r="G91" s="4" t="n"/>
      <c r="H91" s="45" t="n"/>
      <c r="I91" s="4" t="n"/>
      <c r="J91" s="4" t="n"/>
      <c r="K91" s="4" t="n"/>
      <c r="L91" s="4" t="n"/>
      <c r="M91" s="44">
        <f>IF(AND(D91&lt;&gt;"",E91&lt;&gt;"",G91&lt;&gt;""),ABS(D91-E91)*G91,"")</f>
        <v/>
      </c>
      <c r="N91" s="13">
        <f>IF(AND(D91&lt;&gt;"",E91&lt;&gt;"",F91&lt;&gt;"",D91&lt;&gt;E91),ABS(F91-D91)/ABS(D91-E91),"")</f>
        <v/>
      </c>
      <c r="O91" s="44">
        <f>IF(AND(D91&lt;&gt;"",H91&lt;&gt;"",G91&lt;&gt;""),IF(C91="Short",D91-H91,H91-D91)*G91,"")</f>
        <v/>
      </c>
      <c r="P91" s="13">
        <f>IF(AND(N(M91)&gt;0,O91&lt;&gt;""),O91/M91,"")</f>
        <v/>
      </c>
    </row>
    <row r="92">
      <c r="A92" s="4" t="n"/>
      <c r="B92" s="4" t="n"/>
      <c r="C92" s="4" t="n"/>
      <c r="D92" s="45" t="n"/>
      <c r="E92" s="45" t="n"/>
      <c r="F92" s="45" t="n"/>
      <c r="G92" s="4" t="n"/>
      <c r="H92" s="45" t="n"/>
      <c r="I92" s="4" t="n"/>
      <c r="J92" s="4" t="n"/>
      <c r="K92" s="4" t="n"/>
      <c r="L92" s="4" t="n"/>
      <c r="M92" s="44">
        <f>IF(AND(D92&lt;&gt;"",E92&lt;&gt;"",G92&lt;&gt;""),ABS(D92-E92)*G92,"")</f>
        <v/>
      </c>
      <c r="N92" s="13">
        <f>IF(AND(D92&lt;&gt;"",E92&lt;&gt;"",F92&lt;&gt;"",D92&lt;&gt;E92),ABS(F92-D92)/ABS(D92-E92),"")</f>
        <v/>
      </c>
      <c r="O92" s="44">
        <f>IF(AND(D92&lt;&gt;"",H92&lt;&gt;"",G92&lt;&gt;""),IF(C92="Short",D92-H92,H92-D92)*G92,"")</f>
        <v/>
      </c>
      <c r="P92" s="13">
        <f>IF(AND(N(M92)&gt;0,O92&lt;&gt;""),O92/M92,"")</f>
        <v/>
      </c>
    </row>
    <row r="93">
      <c r="A93" s="4" t="n"/>
      <c r="B93" s="4" t="n"/>
      <c r="C93" s="4" t="n"/>
      <c r="D93" s="45" t="n"/>
      <c r="E93" s="45" t="n"/>
      <c r="F93" s="45" t="n"/>
      <c r="G93" s="4" t="n"/>
      <c r="H93" s="45" t="n"/>
      <c r="I93" s="4" t="n"/>
      <c r="J93" s="4" t="n"/>
      <c r="K93" s="4" t="n"/>
      <c r="L93" s="4" t="n"/>
      <c r="M93" s="44">
        <f>IF(AND(D93&lt;&gt;"",E93&lt;&gt;"",G93&lt;&gt;""),ABS(D93-E93)*G93,"")</f>
        <v/>
      </c>
      <c r="N93" s="13">
        <f>IF(AND(D93&lt;&gt;"",E93&lt;&gt;"",F93&lt;&gt;"",D93&lt;&gt;E93),ABS(F93-D93)/ABS(D93-E93),"")</f>
        <v/>
      </c>
      <c r="O93" s="44">
        <f>IF(AND(D93&lt;&gt;"",H93&lt;&gt;"",G93&lt;&gt;""),IF(C93="Short",D93-H93,H93-D93)*G93,"")</f>
        <v/>
      </c>
      <c r="P93" s="13">
        <f>IF(AND(N(M93)&gt;0,O93&lt;&gt;""),O93/M93,"")</f>
        <v/>
      </c>
    </row>
    <row r="94">
      <c r="A94" s="4" t="n"/>
      <c r="B94" s="4" t="n"/>
      <c r="C94" s="4" t="n"/>
      <c r="D94" s="45" t="n"/>
      <c r="E94" s="45" t="n"/>
      <c r="F94" s="45" t="n"/>
      <c r="G94" s="4" t="n"/>
      <c r="H94" s="45" t="n"/>
      <c r="I94" s="4" t="n"/>
      <c r="J94" s="4" t="n"/>
      <c r="K94" s="4" t="n"/>
      <c r="L94" s="4" t="n"/>
      <c r="M94" s="44">
        <f>IF(AND(D94&lt;&gt;"",E94&lt;&gt;"",G94&lt;&gt;""),ABS(D94-E94)*G94,"")</f>
        <v/>
      </c>
      <c r="N94" s="13">
        <f>IF(AND(D94&lt;&gt;"",E94&lt;&gt;"",F94&lt;&gt;"",D94&lt;&gt;E94),ABS(F94-D94)/ABS(D94-E94),"")</f>
        <v/>
      </c>
      <c r="O94" s="44">
        <f>IF(AND(D94&lt;&gt;"",H94&lt;&gt;"",G94&lt;&gt;""),IF(C94="Short",D94-H94,H94-D94)*G94,"")</f>
        <v/>
      </c>
      <c r="P94" s="13">
        <f>IF(AND(N(M94)&gt;0,O94&lt;&gt;""),O94/M94,"")</f>
        <v/>
      </c>
    </row>
    <row r="95">
      <c r="A95" s="4" t="n"/>
      <c r="B95" s="4" t="n"/>
      <c r="C95" s="4" t="n"/>
      <c r="D95" s="45" t="n"/>
      <c r="E95" s="45" t="n"/>
      <c r="F95" s="45" t="n"/>
      <c r="G95" s="4" t="n"/>
      <c r="H95" s="45" t="n"/>
      <c r="I95" s="4" t="n"/>
      <c r="J95" s="4" t="n"/>
      <c r="K95" s="4" t="n"/>
      <c r="L95" s="4" t="n"/>
      <c r="M95" s="44">
        <f>IF(AND(D95&lt;&gt;"",E95&lt;&gt;"",G95&lt;&gt;""),ABS(D95-E95)*G95,"")</f>
        <v/>
      </c>
      <c r="N95" s="13">
        <f>IF(AND(D95&lt;&gt;"",E95&lt;&gt;"",F95&lt;&gt;"",D95&lt;&gt;E95),ABS(F95-D95)/ABS(D95-E95),"")</f>
        <v/>
      </c>
      <c r="O95" s="44">
        <f>IF(AND(D95&lt;&gt;"",H95&lt;&gt;"",G95&lt;&gt;""),IF(C95="Short",D95-H95,H95-D95)*G95,"")</f>
        <v/>
      </c>
      <c r="P95" s="13">
        <f>IF(AND(N(M95)&gt;0,O95&lt;&gt;""),O95/M95,"")</f>
        <v/>
      </c>
    </row>
    <row r="96">
      <c r="A96" s="4" t="n"/>
      <c r="B96" s="4" t="n"/>
      <c r="C96" s="4" t="n"/>
      <c r="D96" s="45" t="n"/>
      <c r="E96" s="45" t="n"/>
      <c r="F96" s="45" t="n"/>
      <c r="G96" s="4" t="n"/>
      <c r="H96" s="45" t="n"/>
      <c r="I96" s="4" t="n"/>
      <c r="J96" s="4" t="n"/>
      <c r="K96" s="4" t="n"/>
      <c r="L96" s="4" t="n"/>
      <c r="M96" s="44">
        <f>IF(AND(D96&lt;&gt;"",E96&lt;&gt;"",G96&lt;&gt;""),ABS(D96-E96)*G96,"")</f>
        <v/>
      </c>
      <c r="N96" s="13">
        <f>IF(AND(D96&lt;&gt;"",E96&lt;&gt;"",F96&lt;&gt;"",D96&lt;&gt;E96),ABS(F96-D96)/ABS(D96-E96),"")</f>
        <v/>
      </c>
      <c r="O96" s="44">
        <f>IF(AND(D96&lt;&gt;"",H96&lt;&gt;"",G96&lt;&gt;""),IF(C96="Short",D96-H96,H96-D96)*G96,"")</f>
        <v/>
      </c>
      <c r="P96" s="13">
        <f>IF(AND(N(M96)&gt;0,O96&lt;&gt;""),O96/M96,"")</f>
        <v/>
      </c>
    </row>
    <row r="97">
      <c r="A97" s="4" t="n"/>
      <c r="B97" s="4" t="n"/>
      <c r="C97" s="4" t="n"/>
      <c r="D97" s="45" t="n"/>
      <c r="E97" s="45" t="n"/>
      <c r="F97" s="45" t="n"/>
      <c r="G97" s="4" t="n"/>
      <c r="H97" s="45" t="n"/>
      <c r="I97" s="4" t="n"/>
      <c r="J97" s="4" t="n"/>
      <c r="K97" s="4" t="n"/>
      <c r="L97" s="4" t="n"/>
      <c r="M97" s="44">
        <f>IF(AND(D97&lt;&gt;"",E97&lt;&gt;"",G97&lt;&gt;""),ABS(D97-E97)*G97,"")</f>
        <v/>
      </c>
      <c r="N97" s="13">
        <f>IF(AND(D97&lt;&gt;"",E97&lt;&gt;"",F97&lt;&gt;"",D97&lt;&gt;E97),ABS(F97-D97)/ABS(D97-E97),"")</f>
        <v/>
      </c>
      <c r="O97" s="44">
        <f>IF(AND(D97&lt;&gt;"",H97&lt;&gt;"",G97&lt;&gt;""),IF(C97="Short",D97-H97,H97-D97)*G97,"")</f>
        <v/>
      </c>
      <c r="P97" s="13">
        <f>IF(AND(N(M97)&gt;0,O97&lt;&gt;""),O97/M97,"")</f>
        <v/>
      </c>
    </row>
    <row r="98">
      <c r="A98" s="4" t="n"/>
      <c r="B98" s="4" t="n"/>
      <c r="C98" s="4" t="n"/>
      <c r="D98" s="45" t="n"/>
      <c r="E98" s="45" t="n"/>
      <c r="F98" s="45" t="n"/>
      <c r="G98" s="4" t="n"/>
      <c r="H98" s="45" t="n"/>
      <c r="I98" s="4" t="n"/>
      <c r="J98" s="4" t="n"/>
      <c r="K98" s="4" t="n"/>
      <c r="L98" s="4" t="n"/>
      <c r="M98" s="44">
        <f>IF(AND(D98&lt;&gt;"",E98&lt;&gt;"",G98&lt;&gt;""),ABS(D98-E98)*G98,"")</f>
        <v/>
      </c>
      <c r="N98" s="13">
        <f>IF(AND(D98&lt;&gt;"",E98&lt;&gt;"",F98&lt;&gt;"",D98&lt;&gt;E98),ABS(F98-D98)/ABS(D98-E98),"")</f>
        <v/>
      </c>
      <c r="O98" s="44">
        <f>IF(AND(D98&lt;&gt;"",H98&lt;&gt;"",G98&lt;&gt;""),IF(C98="Short",D98-H98,H98-D98)*G98,"")</f>
        <v/>
      </c>
      <c r="P98" s="13">
        <f>IF(AND(N(M98)&gt;0,O98&lt;&gt;""),O98/M98,"")</f>
        <v/>
      </c>
    </row>
    <row r="99">
      <c r="A99" s="4" t="n"/>
      <c r="B99" s="4" t="n"/>
      <c r="C99" s="4" t="n"/>
      <c r="D99" s="45" t="n"/>
      <c r="E99" s="45" t="n"/>
      <c r="F99" s="45" t="n"/>
      <c r="G99" s="4" t="n"/>
      <c r="H99" s="45" t="n"/>
      <c r="I99" s="4" t="n"/>
      <c r="J99" s="4" t="n"/>
      <c r="K99" s="4" t="n"/>
      <c r="L99" s="4" t="n"/>
      <c r="M99" s="44">
        <f>IF(AND(D99&lt;&gt;"",E99&lt;&gt;"",G99&lt;&gt;""),ABS(D99-E99)*G99,"")</f>
        <v/>
      </c>
      <c r="N99" s="13">
        <f>IF(AND(D99&lt;&gt;"",E99&lt;&gt;"",F99&lt;&gt;"",D99&lt;&gt;E99),ABS(F99-D99)/ABS(D99-E99),"")</f>
        <v/>
      </c>
      <c r="O99" s="44">
        <f>IF(AND(D99&lt;&gt;"",H99&lt;&gt;"",G99&lt;&gt;""),IF(C99="Short",D99-H99,H99-D99)*G99,"")</f>
        <v/>
      </c>
      <c r="P99" s="13">
        <f>IF(AND(N(M99)&gt;0,O99&lt;&gt;""),O99/M99,"")</f>
        <v/>
      </c>
    </row>
    <row r="100">
      <c r="A100" s="4" t="n"/>
      <c r="B100" s="4" t="n"/>
      <c r="C100" s="4" t="n"/>
      <c r="D100" s="45" t="n"/>
      <c r="E100" s="45" t="n"/>
      <c r="F100" s="45" t="n"/>
      <c r="G100" s="4" t="n"/>
      <c r="H100" s="45" t="n"/>
      <c r="I100" s="4" t="n"/>
      <c r="J100" s="4" t="n"/>
      <c r="K100" s="4" t="n"/>
      <c r="L100" s="4" t="n"/>
      <c r="M100" s="44">
        <f>IF(AND(D100&lt;&gt;"",E100&lt;&gt;"",G100&lt;&gt;""),ABS(D100-E100)*G100,"")</f>
        <v/>
      </c>
      <c r="N100" s="13">
        <f>IF(AND(D100&lt;&gt;"",E100&lt;&gt;"",F100&lt;&gt;"",D100&lt;&gt;E100),ABS(F100-D100)/ABS(D100-E100),"")</f>
        <v/>
      </c>
      <c r="O100" s="44">
        <f>IF(AND(D100&lt;&gt;"",H100&lt;&gt;"",G100&lt;&gt;""),IF(C100="Short",D100-H100,H100-D100)*G100,"")</f>
        <v/>
      </c>
      <c r="P100" s="13">
        <f>IF(AND(N(M100)&gt;0,O100&lt;&gt;""),O100/M100,"")</f>
        <v/>
      </c>
    </row>
    <row r="101">
      <c r="A101" s="4" t="n"/>
      <c r="B101" s="4" t="n"/>
      <c r="C101" s="4" t="n"/>
      <c r="D101" s="45" t="n"/>
      <c r="E101" s="45" t="n"/>
      <c r="F101" s="45" t="n"/>
      <c r="G101" s="4" t="n"/>
      <c r="H101" s="45" t="n"/>
      <c r="I101" s="4" t="n"/>
      <c r="J101" s="4" t="n"/>
      <c r="K101" s="4" t="n"/>
      <c r="L101" s="4" t="n"/>
      <c r="M101" s="44">
        <f>IF(AND(D101&lt;&gt;"",E101&lt;&gt;"",G101&lt;&gt;""),ABS(D101-E101)*G101,"")</f>
        <v/>
      </c>
      <c r="N101" s="13">
        <f>IF(AND(D101&lt;&gt;"",E101&lt;&gt;"",F101&lt;&gt;"",D101&lt;&gt;E101),ABS(F101-D101)/ABS(D101-E101),"")</f>
        <v/>
      </c>
      <c r="O101" s="44">
        <f>IF(AND(D101&lt;&gt;"",H101&lt;&gt;"",G101&lt;&gt;""),IF(C101="Short",D101-H101,H101-D101)*G101,"")</f>
        <v/>
      </c>
      <c r="P101" s="13">
        <f>IF(AND(N(M101)&gt;0,O101&lt;&gt;""),O101/M101,"")</f>
        <v/>
      </c>
    </row>
    <row r="102">
      <c r="A102" s="4" t="n"/>
      <c r="B102" s="4" t="n"/>
      <c r="C102" s="4" t="n"/>
      <c r="D102" s="45" t="n"/>
      <c r="E102" s="45" t="n"/>
      <c r="F102" s="45" t="n"/>
      <c r="G102" s="4" t="n"/>
      <c r="H102" s="45" t="n"/>
      <c r="I102" s="4" t="n"/>
      <c r="J102" s="4" t="n"/>
      <c r="K102" s="4" t="n"/>
      <c r="L102" s="4" t="n"/>
      <c r="M102" s="44">
        <f>IF(AND(D102&lt;&gt;"",E102&lt;&gt;"",G102&lt;&gt;""),ABS(D102-E102)*G102,"")</f>
        <v/>
      </c>
      <c r="N102" s="13">
        <f>IF(AND(D102&lt;&gt;"",E102&lt;&gt;"",F102&lt;&gt;"",D102&lt;&gt;E102),ABS(F102-D102)/ABS(D102-E102),"")</f>
        <v/>
      </c>
      <c r="O102" s="44">
        <f>IF(AND(D102&lt;&gt;"",H102&lt;&gt;"",G102&lt;&gt;""),IF(C102="Short",D102-H102,H102-D102)*G102,"")</f>
        <v/>
      </c>
      <c r="P102" s="13">
        <f>IF(AND(N(M102)&gt;0,O102&lt;&gt;""),O102/M102,"")</f>
        <v/>
      </c>
    </row>
    <row r="103">
      <c r="A103" s="4" t="n"/>
      <c r="B103" s="4" t="n"/>
      <c r="C103" s="4" t="n"/>
      <c r="D103" s="45" t="n"/>
      <c r="E103" s="45" t="n"/>
      <c r="F103" s="45" t="n"/>
      <c r="G103" s="4" t="n"/>
      <c r="H103" s="45" t="n"/>
      <c r="I103" s="4" t="n"/>
      <c r="J103" s="4" t="n"/>
      <c r="K103" s="4" t="n"/>
      <c r="L103" s="4" t="n"/>
      <c r="M103" s="44">
        <f>IF(AND(D103&lt;&gt;"",E103&lt;&gt;"",G103&lt;&gt;""),ABS(D103-E103)*G103,"")</f>
        <v/>
      </c>
      <c r="N103" s="13">
        <f>IF(AND(D103&lt;&gt;"",E103&lt;&gt;"",F103&lt;&gt;"",D103&lt;&gt;E103),ABS(F103-D103)/ABS(D103-E103),"")</f>
        <v/>
      </c>
      <c r="O103" s="44">
        <f>IF(AND(D103&lt;&gt;"",H103&lt;&gt;"",G103&lt;&gt;""),IF(C103="Short",D103-H103,H103-D103)*G103,"")</f>
        <v/>
      </c>
      <c r="P103" s="13">
        <f>IF(AND(N(M103)&gt;0,O103&lt;&gt;""),O103/M103,"")</f>
        <v/>
      </c>
    </row>
    <row r="104">
      <c r="A104" s="4" t="n"/>
      <c r="B104" s="4" t="n"/>
      <c r="C104" s="4" t="n"/>
      <c r="D104" s="45" t="n"/>
      <c r="E104" s="45" t="n"/>
      <c r="F104" s="45" t="n"/>
      <c r="G104" s="4" t="n"/>
      <c r="H104" s="45" t="n"/>
      <c r="I104" s="4" t="n"/>
      <c r="J104" s="4" t="n"/>
      <c r="K104" s="4" t="n"/>
      <c r="L104" s="4" t="n"/>
      <c r="M104" s="44">
        <f>IF(AND(D104&lt;&gt;"",E104&lt;&gt;"",G104&lt;&gt;""),ABS(D104-E104)*G104,"")</f>
        <v/>
      </c>
      <c r="N104" s="13">
        <f>IF(AND(D104&lt;&gt;"",E104&lt;&gt;"",F104&lt;&gt;"",D104&lt;&gt;E104),ABS(F104-D104)/ABS(D104-E104),"")</f>
        <v/>
      </c>
      <c r="O104" s="44">
        <f>IF(AND(D104&lt;&gt;"",H104&lt;&gt;"",G104&lt;&gt;""),IF(C104="Short",D104-H104,H104-D104)*G104,"")</f>
        <v/>
      </c>
      <c r="P104" s="13">
        <f>IF(AND(N(M104)&gt;0,O104&lt;&gt;""),O104/M104,"")</f>
        <v/>
      </c>
    </row>
    <row r="105">
      <c r="A105" s="4" t="n"/>
      <c r="B105" s="4" t="n"/>
      <c r="C105" s="4" t="n"/>
      <c r="D105" s="45" t="n"/>
      <c r="E105" s="45" t="n"/>
      <c r="F105" s="45" t="n"/>
      <c r="G105" s="4" t="n"/>
      <c r="H105" s="45" t="n"/>
      <c r="I105" s="4" t="n"/>
      <c r="J105" s="4" t="n"/>
      <c r="K105" s="4" t="n"/>
      <c r="L105" s="4" t="n"/>
      <c r="M105" s="44">
        <f>IF(AND(D105&lt;&gt;"",E105&lt;&gt;"",G105&lt;&gt;""),ABS(D105-E105)*G105,"")</f>
        <v/>
      </c>
      <c r="N105" s="13">
        <f>IF(AND(D105&lt;&gt;"",E105&lt;&gt;"",F105&lt;&gt;"",D105&lt;&gt;E105),ABS(F105-D105)/ABS(D105-E105),"")</f>
        <v/>
      </c>
      <c r="O105" s="44">
        <f>IF(AND(D105&lt;&gt;"",H105&lt;&gt;"",G105&lt;&gt;""),IF(C105="Short",D105-H105,H105-D105)*G105,"")</f>
        <v/>
      </c>
      <c r="P105" s="13">
        <f>IF(AND(N(M105)&gt;0,O105&lt;&gt;""),O105/M105,"")</f>
        <v/>
      </c>
    </row>
    <row r="106">
      <c r="A106" s="4" t="n"/>
      <c r="B106" s="4" t="n"/>
      <c r="C106" s="4" t="n"/>
      <c r="D106" s="45" t="n"/>
      <c r="E106" s="45" t="n"/>
      <c r="F106" s="45" t="n"/>
      <c r="G106" s="4" t="n"/>
      <c r="H106" s="45" t="n"/>
      <c r="I106" s="4" t="n"/>
      <c r="J106" s="4" t="n"/>
      <c r="K106" s="4" t="n"/>
      <c r="L106" s="4" t="n"/>
      <c r="M106" s="44">
        <f>IF(AND(D106&lt;&gt;"",E106&lt;&gt;"",G106&lt;&gt;""),ABS(D106-E106)*G106,"")</f>
        <v/>
      </c>
      <c r="N106" s="13">
        <f>IF(AND(D106&lt;&gt;"",E106&lt;&gt;"",F106&lt;&gt;"",D106&lt;&gt;E106),ABS(F106-D106)/ABS(D106-E106),"")</f>
        <v/>
      </c>
      <c r="O106" s="44">
        <f>IF(AND(D106&lt;&gt;"",H106&lt;&gt;"",G106&lt;&gt;""),IF(C106="Short",D106-H106,H106-D106)*G106,"")</f>
        <v/>
      </c>
      <c r="P106" s="13">
        <f>IF(AND(N(M106)&gt;0,O106&lt;&gt;""),O106/M106,"")</f>
        <v/>
      </c>
    </row>
    <row r="107">
      <c r="A107" s="4" t="n"/>
      <c r="B107" s="4" t="n"/>
      <c r="C107" s="4" t="n"/>
      <c r="D107" s="45" t="n"/>
      <c r="E107" s="45" t="n"/>
      <c r="F107" s="45" t="n"/>
      <c r="G107" s="4" t="n"/>
      <c r="H107" s="45" t="n"/>
      <c r="I107" s="4" t="n"/>
      <c r="J107" s="4" t="n"/>
      <c r="K107" s="4" t="n"/>
      <c r="L107" s="4" t="n"/>
      <c r="M107" s="44">
        <f>IF(AND(D107&lt;&gt;"",E107&lt;&gt;"",G107&lt;&gt;""),ABS(D107-E107)*G107,"")</f>
        <v/>
      </c>
      <c r="N107" s="13">
        <f>IF(AND(D107&lt;&gt;"",E107&lt;&gt;"",F107&lt;&gt;"",D107&lt;&gt;E107),ABS(F107-D107)/ABS(D107-E107),"")</f>
        <v/>
      </c>
      <c r="O107" s="44">
        <f>IF(AND(D107&lt;&gt;"",H107&lt;&gt;"",G107&lt;&gt;""),IF(C107="Short",D107-H107,H107-D107)*G107,"")</f>
        <v/>
      </c>
      <c r="P107" s="13">
        <f>IF(AND(N(M107)&gt;0,O107&lt;&gt;""),O107/M107,"")</f>
        <v/>
      </c>
    </row>
    <row r="108">
      <c r="A108" s="4" t="n"/>
      <c r="B108" s="4" t="n"/>
      <c r="C108" s="4" t="n"/>
      <c r="D108" s="45" t="n"/>
      <c r="E108" s="45" t="n"/>
      <c r="F108" s="45" t="n"/>
      <c r="G108" s="4" t="n"/>
      <c r="H108" s="45" t="n"/>
      <c r="I108" s="4" t="n"/>
      <c r="J108" s="4" t="n"/>
      <c r="K108" s="4" t="n"/>
      <c r="L108" s="4" t="n"/>
      <c r="M108" s="44">
        <f>IF(AND(D108&lt;&gt;"",E108&lt;&gt;"",G108&lt;&gt;""),ABS(D108-E108)*G108,"")</f>
        <v/>
      </c>
      <c r="N108" s="13">
        <f>IF(AND(D108&lt;&gt;"",E108&lt;&gt;"",F108&lt;&gt;"",D108&lt;&gt;E108),ABS(F108-D108)/ABS(D108-E108),"")</f>
        <v/>
      </c>
      <c r="O108" s="44">
        <f>IF(AND(D108&lt;&gt;"",H108&lt;&gt;"",G108&lt;&gt;""),IF(C108="Short",D108-H108,H108-D108)*G108,"")</f>
        <v/>
      </c>
      <c r="P108" s="13">
        <f>IF(AND(N(M108)&gt;0,O108&lt;&gt;""),O108/M108,"")</f>
        <v/>
      </c>
    </row>
    <row r="109">
      <c r="A109" s="4" t="n"/>
      <c r="B109" s="4" t="n"/>
      <c r="C109" s="4" t="n"/>
      <c r="D109" s="45" t="n"/>
      <c r="E109" s="45" t="n"/>
      <c r="F109" s="45" t="n"/>
      <c r="G109" s="4" t="n"/>
      <c r="H109" s="45" t="n"/>
      <c r="I109" s="4" t="n"/>
      <c r="J109" s="4" t="n"/>
      <c r="K109" s="4" t="n"/>
      <c r="L109" s="4" t="n"/>
      <c r="M109" s="44">
        <f>IF(AND(D109&lt;&gt;"",E109&lt;&gt;"",G109&lt;&gt;""),ABS(D109-E109)*G109,"")</f>
        <v/>
      </c>
      <c r="N109" s="13">
        <f>IF(AND(D109&lt;&gt;"",E109&lt;&gt;"",F109&lt;&gt;"",D109&lt;&gt;E109),ABS(F109-D109)/ABS(D109-E109),"")</f>
        <v/>
      </c>
      <c r="O109" s="44">
        <f>IF(AND(D109&lt;&gt;"",H109&lt;&gt;"",G109&lt;&gt;""),IF(C109="Short",D109-H109,H109-D109)*G109,"")</f>
        <v/>
      </c>
      <c r="P109" s="13">
        <f>IF(AND(N(M109)&gt;0,O109&lt;&gt;""),O109/M109,"")</f>
        <v/>
      </c>
    </row>
    <row r="110">
      <c r="A110" s="4" t="n"/>
      <c r="B110" s="4" t="n"/>
      <c r="C110" s="4" t="n"/>
      <c r="D110" s="45" t="n"/>
      <c r="E110" s="45" t="n"/>
      <c r="F110" s="45" t="n"/>
      <c r="G110" s="4" t="n"/>
      <c r="H110" s="45" t="n"/>
      <c r="I110" s="4" t="n"/>
      <c r="J110" s="4" t="n"/>
      <c r="K110" s="4" t="n"/>
      <c r="L110" s="4" t="n"/>
      <c r="M110" s="44">
        <f>IF(AND(D110&lt;&gt;"",E110&lt;&gt;"",G110&lt;&gt;""),ABS(D110-E110)*G110,"")</f>
        <v/>
      </c>
      <c r="N110" s="13">
        <f>IF(AND(D110&lt;&gt;"",E110&lt;&gt;"",F110&lt;&gt;"",D110&lt;&gt;E110),ABS(F110-D110)/ABS(D110-E110),"")</f>
        <v/>
      </c>
      <c r="O110" s="44">
        <f>IF(AND(D110&lt;&gt;"",H110&lt;&gt;"",G110&lt;&gt;""),IF(C110="Short",D110-H110,H110-D110)*G110,"")</f>
        <v/>
      </c>
      <c r="P110" s="13">
        <f>IF(AND(N(M110)&gt;0,O110&lt;&gt;""),O110/M110,"")</f>
        <v/>
      </c>
    </row>
    <row r="111">
      <c r="A111" s="4" t="n"/>
      <c r="B111" s="4" t="n"/>
      <c r="C111" s="4" t="n"/>
      <c r="D111" s="45" t="n"/>
      <c r="E111" s="45" t="n"/>
      <c r="F111" s="45" t="n"/>
      <c r="G111" s="4" t="n"/>
      <c r="H111" s="45" t="n"/>
      <c r="I111" s="4" t="n"/>
      <c r="J111" s="4" t="n"/>
      <c r="K111" s="4" t="n"/>
      <c r="L111" s="4" t="n"/>
      <c r="M111" s="44">
        <f>IF(AND(D111&lt;&gt;"",E111&lt;&gt;"",G111&lt;&gt;""),ABS(D111-E111)*G111,"")</f>
        <v/>
      </c>
      <c r="N111" s="13">
        <f>IF(AND(D111&lt;&gt;"",E111&lt;&gt;"",F111&lt;&gt;"",D111&lt;&gt;E111),ABS(F111-D111)/ABS(D111-E111),"")</f>
        <v/>
      </c>
      <c r="O111" s="44">
        <f>IF(AND(D111&lt;&gt;"",H111&lt;&gt;"",G111&lt;&gt;""),IF(C111="Short",D111-H111,H111-D111)*G111,"")</f>
        <v/>
      </c>
      <c r="P111" s="13">
        <f>IF(AND(N(M111)&gt;0,O111&lt;&gt;""),O111/M111,"")</f>
        <v/>
      </c>
    </row>
    <row r="112">
      <c r="A112" s="4" t="n"/>
      <c r="B112" s="4" t="n"/>
      <c r="C112" s="4" t="n"/>
      <c r="D112" s="45" t="n"/>
      <c r="E112" s="45" t="n"/>
      <c r="F112" s="45" t="n"/>
      <c r="G112" s="4" t="n"/>
      <c r="H112" s="45" t="n"/>
      <c r="I112" s="4" t="n"/>
      <c r="J112" s="4" t="n"/>
      <c r="K112" s="4" t="n"/>
      <c r="L112" s="4" t="n"/>
      <c r="M112" s="44">
        <f>IF(AND(D112&lt;&gt;"",E112&lt;&gt;"",G112&lt;&gt;""),ABS(D112-E112)*G112,"")</f>
        <v/>
      </c>
      <c r="N112" s="13">
        <f>IF(AND(D112&lt;&gt;"",E112&lt;&gt;"",F112&lt;&gt;"",D112&lt;&gt;E112),ABS(F112-D112)/ABS(D112-E112),"")</f>
        <v/>
      </c>
      <c r="O112" s="44">
        <f>IF(AND(D112&lt;&gt;"",H112&lt;&gt;"",G112&lt;&gt;""),IF(C112="Short",D112-H112,H112-D112)*G112,"")</f>
        <v/>
      </c>
      <c r="P112" s="13">
        <f>IF(AND(N(M112)&gt;0,O112&lt;&gt;""),O112/M112,"")</f>
        <v/>
      </c>
    </row>
    <row r="113">
      <c r="A113" s="4" t="n"/>
      <c r="B113" s="4" t="n"/>
      <c r="C113" s="4" t="n"/>
      <c r="D113" s="45" t="n"/>
      <c r="E113" s="45" t="n"/>
      <c r="F113" s="45" t="n"/>
      <c r="G113" s="4" t="n"/>
      <c r="H113" s="45" t="n"/>
      <c r="I113" s="4" t="n"/>
      <c r="J113" s="4" t="n"/>
      <c r="K113" s="4" t="n"/>
      <c r="L113" s="4" t="n"/>
      <c r="M113" s="44">
        <f>IF(AND(D113&lt;&gt;"",E113&lt;&gt;"",G113&lt;&gt;""),ABS(D113-E113)*G113,"")</f>
        <v/>
      </c>
      <c r="N113" s="13">
        <f>IF(AND(D113&lt;&gt;"",E113&lt;&gt;"",F113&lt;&gt;"",D113&lt;&gt;E113),ABS(F113-D113)/ABS(D113-E113),"")</f>
        <v/>
      </c>
      <c r="O113" s="44">
        <f>IF(AND(D113&lt;&gt;"",H113&lt;&gt;"",G113&lt;&gt;""),IF(C113="Short",D113-H113,H113-D113)*G113,"")</f>
        <v/>
      </c>
      <c r="P113" s="13">
        <f>IF(AND(N(M113)&gt;0,O113&lt;&gt;""),O113/M113,"")</f>
        <v/>
      </c>
    </row>
    <row r="114">
      <c r="A114" s="4" t="n"/>
      <c r="B114" s="4" t="n"/>
      <c r="C114" s="4" t="n"/>
      <c r="D114" s="45" t="n"/>
      <c r="E114" s="45" t="n"/>
      <c r="F114" s="45" t="n"/>
      <c r="G114" s="4" t="n"/>
      <c r="H114" s="45" t="n"/>
      <c r="I114" s="4" t="n"/>
      <c r="J114" s="4" t="n"/>
      <c r="K114" s="4" t="n"/>
      <c r="L114" s="4" t="n"/>
      <c r="M114" s="44">
        <f>IF(AND(D114&lt;&gt;"",E114&lt;&gt;"",G114&lt;&gt;""),ABS(D114-E114)*G114,"")</f>
        <v/>
      </c>
      <c r="N114" s="13">
        <f>IF(AND(D114&lt;&gt;"",E114&lt;&gt;"",F114&lt;&gt;"",D114&lt;&gt;E114),ABS(F114-D114)/ABS(D114-E114),"")</f>
        <v/>
      </c>
      <c r="O114" s="44">
        <f>IF(AND(D114&lt;&gt;"",H114&lt;&gt;"",G114&lt;&gt;""),IF(C114="Short",D114-H114,H114-D114)*G114,"")</f>
        <v/>
      </c>
      <c r="P114" s="13">
        <f>IF(AND(N(M114)&gt;0,O114&lt;&gt;""),O114/M114,"")</f>
        <v/>
      </c>
    </row>
    <row r="115">
      <c r="A115" s="4" t="n"/>
      <c r="B115" s="4" t="n"/>
      <c r="C115" s="4" t="n"/>
      <c r="D115" s="45" t="n"/>
      <c r="E115" s="45" t="n"/>
      <c r="F115" s="45" t="n"/>
      <c r="G115" s="4" t="n"/>
      <c r="H115" s="45" t="n"/>
      <c r="I115" s="4" t="n"/>
      <c r="J115" s="4" t="n"/>
      <c r="K115" s="4" t="n"/>
      <c r="L115" s="4" t="n"/>
      <c r="M115" s="44">
        <f>IF(AND(D115&lt;&gt;"",E115&lt;&gt;"",G115&lt;&gt;""),ABS(D115-E115)*G115,"")</f>
        <v/>
      </c>
      <c r="N115" s="13">
        <f>IF(AND(D115&lt;&gt;"",E115&lt;&gt;"",F115&lt;&gt;"",D115&lt;&gt;E115),ABS(F115-D115)/ABS(D115-E115),"")</f>
        <v/>
      </c>
      <c r="O115" s="44">
        <f>IF(AND(D115&lt;&gt;"",H115&lt;&gt;"",G115&lt;&gt;""),IF(C115="Short",D115-H115,H115-D115)*G115,"")</f>
        <v/>
      </c>
      <c r="P115" s="13">
        <f>IF(AND(N(M115)&gt;0,O115&lt;&gt;""),O115/M115,"")</f>
        <v/>
      </c>
    </row>
    <row r="116">
      <c r="A116" s="4" t="n"/>
      <c r="B116" s="4" t="n"/>
      <c r="C116" s="4" t="n"/>
      <c r="D116" s="45" t="n"/>
      <c r="E116" s="45" t="n"/>
      <c r="F116" s="45" t="n"/>
      <c r="G116" s="4" t="n"/>
      <c r="H116" s="45" t="n"/>
      <c r="I116" s="4" t="n"/>
      <c r="J116" s="4" t="n"/>
      <c r="K116" s="4" t="n"/>
      <c r="L116" s="4" t="n"/>
      <c r="M116" s="44">
        <f>IF(AND(D116&lt;&gt;"",E116&lt;&gt;"",G116&lt;&gt;""),ABS(D116-E116)*G116,"")</f>
        <v/>
      </c>
      <c r="N116" s="13">
        <f>IF(AND(D116&lt;&gt;"",E116&lt;&gt;"",F116&lt;&gt;"",D116&lt;&gt;E116),ABS(F116-D116)/ABS(D116-E116),"")</f>
        <v/>
      </c>
      <c r="O116" s="44">
        <f>IF(AND(D116&lt;&gt;"",H116&lt;&gt;"",G116&lt;&gt;""),IF(C116="Short",D116-H116,H116-D116)*G116,"")</f>
        <v/>
      </c>
      <c r="P116" s="13">
        <f>IF(AND(N(M116)&gt;0,O116&lt;&gt;""),O116/M116,"")</f>
        <v/>
      </c>
    </row>
    <row r="117">
      <c r="A117" s="4" t="n"/>
      <c r="B117" s="4" t="n"/>
      <c r="C117" s="4" t="n"/>
      <c r="D117" s="45" t="n"/>
      <c r="E117" s="45" t="n"/>
      <c r="F117" s="45" t="n"/>
      <c r="G117" s="4" t="n"/>
      <c r="H117" s="45" t="n"/>
      <c r="I117" s="4" t="n"/>
      <c r="J117" s="4" t="n"/>
      <c r="K117" s="4" t="n"/>
      <c r="L117" s="4" t="n"/>
      <c r="M117" s="44">
        <f>IF(AND(D117&lt;&gt;"",E117&lt;&gt;"",G117&lt;&gt;""),ABS(D117-E117)*G117,"")</f>
        <v/>
      </c>
      <c r="N117" s="13">
        <f>IF(AND(D117&lt;&gt;"",E117&lt;&gt;"",F117&lt;&gt;"",D117&lt;&gt;E117),ABS(F117-D117)/ABS(D117-E117),"")</f>
        <v/>
      </c>
      <c r="O117" s="44">
        <f>IF(AND(D117&lt;&gt;"",H117&lt;&gt;"",G117&lt;&gt;""),IF(C117="Short",D117-H117,H117-D117)*G117,"")</f>
        <v/>
      </c>
      <c r="P117" s="13">
        <f>IF(AND(N(M117)&gt;0,O117&lt;&gt;""),O117/M117,"")</f>
        <v/>
      </c>
    </row>
    <row r="118">
      <c r="A118" s="4" t="n"/>
      <c r="B118" s="4" t="n"/>
      <c r="C118" s="4" t="n"/>
      <c r="D118" s="45" t="n"/>
      <c r="E118" s="45" t="n"/>
      <c r="F118" s="45" t="n"/>
      <c r="G118" s="4" t="n"/>
      <c r="H118" s="45" t="n"/>
      <c r="I118" s="4" t="n"/>
      <c r="J118" s="4" t="n"/>
      <c r="K118" s="4" t="n"/>
      <c r="L118" s="4" t="n"/>
      <c r="M118" s="44">
        <f>IF(AND(D118&lt;&gt;"",E118&lt;&gt;"",G118&lt;&gt;""),ABS(D118-E118)*G118,"")</f>
        <v/>
      </c>
      <c r="N118" s="13">
        <f>IF(AND(D118&lt;&gt;"",E118&lt;&gt;"",F118&lt;&gt;"",D118&lt;&gt;E118),ABS(F118-D118)/ABS(D118-E118),"")</f>
        <v/>
      </c>
      <c r="O118" s="44">
        <f>IF(AND(D118&lt;&gt;"",H118&lt;&gt;"",G118&lt;&gt;""),IF(C118="Short",D118-H118,H118-D118)*G118,"")</f>
        <v/>
      </c>
      <c r="P118" s="13">
        <f>IF(AND(N(M118)&gt;0,O118&lt;&gt;""),O118/M118,"")</f>
        <v/>
      </c>
    </row>
    <row r="119">
      <c r="A119" s="4" t="n"/>
      <c r="B119" s="4" t="n"/>
      <c r="C119" s="4" t="n"/>
      <c r="D119" s="45" t="n"/>
      <c r="E119" s="45" t="n"/>
      <c r="F119" s="45" t="n"/>
      <c r="G119" s="4" t="n"/>
      <c r="H119" s="45" t="n"/>
      <c r="I119" s="4" t="n"/>
      <c r="J119" s="4" t="n"/>
      <c r="K119" s="4" t="n"/>
      <c r="L119" s="4" t="n"/>
      <c r="M119" s="44">
        <f>IF(AND(D119&lt;&gt;"",E119&lt;&gt;"",G119&lt;&gt;""),ABS(D119-E119)*G119,"")</f>
        <v/>
      </c>
      <c r="N119" s="13">
        <f>IF(AND(D119&lt;&gt;"",E119&lt;&gt;"",F119&lt;&gt;"",D119&lt;&gt;E119),ABS(F119-D119)/ABS(D119-E119),"")</f>
        <v/>
      </c>
      <c r="O119" s="44">
        <f>IF(AND(D119&lt;&gt;"",H119&lt;&gt;"",G119&lt;&gt;""),IF(C119="Short",D119-H119,H119-D119)*G119,"")</f>
        <v/>
      </c>
      <c r="P119" s="13">
        <f>IF(AND(N(M119)&gt;0,O119&lt;&gt;""),O119/M119,"")</f>
        <v/>
      </c>
    </row>
    <row r="120">
      <c r="A120" s="4" t="n"/>
      <c r="B120" s="4" t="n"/>
      <c r="C120" s="4" t="n"/>
      <c r="D120" s="45" t="n"/>
      <c r="E120" s="45" t="n"/>
      <c r="F120" s="45" t="n"/>
      <c r="G120" s="4" t="n"/>
      <c r="H120" s="45" t="n"/>
      <c r="I120" s="4" t="n"/>
      <c r="J120" s="4" t="n"/>
      <c r="K120" s="4" t="n"/>
      <c r="L120" s="4" t="n"/>
      <c r="M120" s="44">
        <f>IF(AND(D120&lt;&gt;"",E120&lt;&gt;"",G120&lt;&gt;""),ABS(D120-E120)*G120,"")</f>
        <v/>
      </c>
      <c r="N120" s="13">
        <f>IF(AND(D120&lt;&gt;"",E120&lt;&gt;"",F120&lt;&gt;"",D120&lt;&gt;E120),ABS(F120-D120)/ABS(D120-E120),"")</f>
        <v/>
      </c>
      <c r="O120" s="44">
        <f>IF(AND(D120&lt;&gt;"",H120&lt;&gt;"",G120&lt;&gt;""),IF(C120="Short",D120-H120,H120-D120)*G120,"")</f>
        <v/>
      </c>
      <c r="P120" s="13">
        <f>IF(AND(N(M120)&gt;0,O120&lt;&gt;""),O120/M120,"")</f>
        <v/>
      </c>
    </row>
    <row r="121">
      <c r="A121" s="4" t="n"/>
      <c r="B121" s="4" t="n"/>
      <c r="C121" s="4" t="n"/>
      <c r="D121" s="45" t="n"/>
      <c r="E121" s="45" t="n"/>
      <c r="F121" s="45" t="n"/>
      <c r="G121" s="4" t="n"/>
      <c r="H121" s="45" t="n"/>
      <c r="I121" s="4" t="n"/>
      <c r="J121" s="4" t="n"/>
      <c r="K121" s="4" t="n"/>
      <c r="L121" s="4" t="n"/>
      <c r="M121" s="44">
        <f>IF(AND(D121&lt;&gt;"",E121&lt;&gt;"",G121&lt;&gt;""),ABS(D121-E121)*G121,"")</f>
        <v/>
      </c>
      <c r="N121" s="13">
        <f>IF(AND(D121&lt;&gt;"",E121&lt;&gt;"",F121&lt;&gt;"",D121&lt;&gt;E121),ABS(F121-D121)/ABS(D121-E121),"")</f>
        <v/>
      </c>
      <c r="O121" s="44">
        <f>IF(AND(D121&lt;&gt;"",H121&lt;&gt;"",G121&lt;&gt;""),IF(C121="Short",D121-H121,H121-D121)*G121,"")</f>
        <v/>
      </c>
      <c r="P121" s="13">
        <f>IF(AND(N(M121)&gt;0,O121&lt;&gt;""),O121/M121,"")</f>
        <v/>
      </c>
    </row>
    <row r="122">
      <c r="A122" s="4" t="n"/>
      <c r="B122" s="4" t="n"/>
      <c r="C122" s="4" t="n"/>
      <c r="D122" s="45" t="n"/>
      <c r="E122" s="45" t="n"/>
      <c r="F122" s="45" t="n"/>
      <c r="G122" s="4" t="n"/>
      <c r="H122" s="45" t="n"/>
      <c r="I122" s="4" t="n"/>
      <c r="J122" s="4" t="n"/>
      <c r="K122" s="4" t="n"/>
      <c r="L122" s="4" t="n"/>
      <c r="M122" s="44">
        <f>IF(AND(D122&lt;&gt;"",E122&lt;&gt;"",G122&lt;&gt;""),ABS(D122-E122)*G122,"")</f>
        <v/>
      </c>
      <c r="N122" s="13">
        <f>IF(AND(D122&lt;&gt;"",E122&lt;&gt;"",F122&lt;&gt;"",D122&lt;&gt;E122),ABS(F122-D122)/ABS(D122-E122),"")</f>
        <v/>
      </c>
      <c r="O122" s="44">
        <f>IF(AND(D122&lt;&gt;"",H122&lt;&gt;"",G122&lt;&gt;""),IF(C122="Short",D122-H122,H122-D122)*G122,"")</f>
        <v/>
      </c>
      <c r="P122" s="13">
        <f>IF(AND(N(M122)&gt;0,O122&lt;&gt;""),O122/M122,"")</f>
        <v/>
      </c>
    </row>
    <row r="123">
      <c r="A123" s="4" t="n"/>
      <c r="B123" s="4" t="n"/>
      <c r="C123" s="4" t="n"/>
      <c r="D123" s="45" t="n"/>
      <c r="E123" s="45" t="n"/>
      <c r="F123" s="45" t="n"/>
      <c r="G123" s="4" t="n"/>
      <c r="H123" s="45" t="n"/>
      <c r="I123" s="4" t="n"/>
      <c r="J123" s="4" t="n"/>
      <c r="K123" s="4" t="n"/>
      <c r="L123" s="4" t="n"/>
      <c r="M123" s="44">
        <f>IF(AND(D123&lt;&gt;"",E123&lt;&gt;"",G123&lt;&gt;""),ABS(D123-E123)*G123,"")</f>
        <v/>
      </c>
      <c r="N123" s="13">
        <f>IF(AND(D123&lt;&gt;"",E123&lt;&gt;"",F123&lt;&gt;"",D123&lt;&gt;E123),ABS(F123-D123)/ABS(D123-E123),"")</f>
        <v/>
      </c>
      <c r="O123" s="44">
        <f>IF(AND(D123&lt;&gt;"",H123&lt;&gt;"",G123&lt;&gt;""),IF(C123="Short",D123-H123,H123-D123)*G123,"")</f>
        <v/>
      </c>
      <c r="P123" s="13">
        <f>IF(AND(N(M123)&gt;0,O123&lt;&gt;""),O123/M123,"")</f>
        <v/>
      </c>
    </row>
    <row r="124">
      <c r="A124" s="4" t="n"/>
      <c r="B124" s="4" t="n"/>
      <c r="C124" s="4" t="n"/>
      <c r="D124" s="45" t="n"/>
      <c r="E124" s="45" t="n"/>
      <c r="F124" s="45" t="n"/>
      <c r="G124" s="4" t="n"/>
      <c r="H124" s="45" t="n"/>
      <c r="I124" s="4" t="n"/>
      <c r="J124" s="4" t="n"/>
      <c r="K124" s="4" t="n"/>
      <c r="L124" s="4" t="n"/>
      <c r="M124" s="44">
        <f>IF(AND(D124&lt;&gt;"",E124&lt;&gt;"",G124&lt;&gt;""),ABS(D124-E124)*G124,"")</f>
        <v/>
      </c>
      <c r="N124" s="13">
        <f>IF(AND(D124&lt;&gt;"",E124&lt;&gt;"",F124&lt;&gt;"",D124&lt;&gt;E124),ABS(F124-D124)/ABS(D124-E124),"")</f>
        <v/>
      </c>
      <c r="O124" s="44">
        <f>IF(AND(D124&lt;&gt;"",H124&lt;&gt;"",G124&lt;&gt;""),IF(C124="Short",D124-H124,H124-D124)*G124,"")</f>
        <v/>
      </c>
      <c r="P124" s="13">
        <f>IF(AND(N(M124)&gt;0,O124&lt;&gt;""),O124/M124,"")</f>
        <v/>
      </c>
    </row>
    <row r="125">
      <c r="A125" s="4" t="n"/>
      <c r="B125" s="4" t="n"/>
      <c r="C125" s="4" t="n"/>
      <c r="D125" s="45" t="n"/>
      <c r="E125" s="45" t="n"/>
      <c r="F125" s="45" t="n"/>
      <c r="G125" s="4" t="n"/>
      <c r="H125" s="45" t="n"/>
      <c r="I125" s="4" t="n"/>
      <c r="J125" s="4" t="n"/>
      <c r="K125" s="4" t="n"/>
      <c r="L125" s="4" t="n"/>
      <c r="M125" s="44">
        <f>IF(AND(D125&lt;&gt;"",E125&lt;&gt;"",G125&lt;&gt;""),ABS(D125-E125)*G125,"")</f>
        <v/>
      </c>
      <c r="N125" s="13">
        <f>IF(AND(D125&lt;&gt;"",E125&lt;&gt;"",F125&lt;&gt;"",D125&lt;&gt;E125),ABS(F125-D125)/ABS(D125-E125),"")</f>
        <v/>
      </c>
      <c r="O125" s="44">
        <f>IF(AND(D125&lt;&gt;"",H125&lt;&gt;"",G125&lt;&gt;""),IF(C125="Short",D125-H125,H125-D125)*G125,"")</f>
        <v/>
      </c>
      <c r="P125" s="13">
        <f>IF(AND(N(M125)&gt;0,O125&lt;&gt;""),O125/M125,"")</f>
        <v/>
      </c>
    </row>
    <row r="126">
      <c r="A126" s="4" t="n"/>
      <c r="B126" s="4" t="n"/>
      <c r="C126" s="4" t="n"/>
      <c r="D126" s="45" t="n"/>
      <c r="E126" s="45" t="n"/>
      <c r="F126" s="45" t="n"/>
      <c r="G126" s="4" t="n"/>
      <c r="H126" s="45" t="n"/>
      <c r="I126" s="4" t="n"/>
      <c r="J126" s="4" t="n"/>
      <c r="K126" s="4" t="n"/>
      <c r="L126" s="4" t="n"/>
      <c r="M126" s="44">
        <f>IF(AND(D126&lt;&gt;"",E126&lt;&gt;"",G126&lt;&gt;""),ABS(D126-E126)*G126,"")</f>
        <v/>
      </c>
      <c r="N126" s="13">
        <f>IF(AND(D126&lt;&gt;"",E126&lt;&gt;"",F126&lt;&gt;"",D126&lt;&gt;E126),ABS(F126-D126)/ABS(D126-E126),"")</f>
        <v/>
      </c>
      <c r="O126" s="44">
        <f>IF(AND(D126&lt;&gt;"",H126&lt;&gt;"",G126&lt;&gt;""),IF(C126="Short",D126-H126,H126-D126)*G126,"")</f>
        <v/>
      </c>
      <c r="P126" s="13">
        <f>IF(AND(N(M126)&gt;0,O126&lt;&gt;""),O126/M126,"")</f>
        <v/>
      </c>
    </row>
    <row r="127">
      <c r="A127" s="4" t="n"/>
      <c r="B127" s="4" t="n"/>
      <c r="C127" s="4" t="n"/>
      <c r="D127" s="45" t="n"/>
      <c r="E127" s="45" t="n"/>
      <c r="F127" s="45" t="n"/>
      <c r="G127" s="4" t="n"/>
      <c r="H127" s="45" t="n"/>
      <c r="I127" s="4" t="n"/>
      <c r="J127" s="4" t="n"/>
      <c r="K127" s="4" t="n"/>
      <c r="L127" s="4" t="n"/>
      <c r="M127" s="44">
        <f>IF(AND(D127&lt;&gt;"",E127&lt;&gt;"",G127&lt;&gt;""),ABS(D127-E127)*G127,"")</f>
        <v/>
      </c>
      <c r="N127" s="13">
        <f>IF(AND(D127&lt;&gt;"",E127&lt;&gt;"",F127&lt;&gt;"",D127&lt;&gt;E127),ABS(F127-D127)/ABS(D127-E127),"")</f>
        <v/>
      </c>
      <c r="O127" s="44">
        <f>IF(AND(D127&lt;&gt;"",H127&lt;&gt;"",G127&lt;&gt;""),IF(C127="Short",D127-H127,H127-D127)*G127,"")</f>
        <v/>
      </c>
      <c r="P127" s="13">
        <f>IF(AND(N(M127)&gt;0,O127&lt;&gt;""),O127/M127,"")</f>
        <v/>
      </c>
    </row>
    <row r="128">
      <c r="A128" s="4" t="n"/>
      <c r="B128" s="4" t="n"/>
      <c r="C128" s="4" t="n"/>
      <c r="D128" s="45" t="n"/>
      <c r="E128" s="45" t="n"/>
      <c r="F128" s="45" t="n"/>
      <c r="G128" s="4" t="n"/>
      <c r="H128" s="45" t="n"/>
      <c r="I128" s="4" t="n"/>
      <c r="J128" s="4" t="n"/>
      <c r="K128" s="4" t="n"/>
      <c r="L128" s="4" t="n"/>
      <c r="M128" s="44">
        <f>IF(AND(D128&lt;&gt;"",E128&lt;&gt;"",G128&lt;&gt;""),ABS(D128-E128)*G128,"")</f>
        <v/>
      </c>
      <c r="N128" s="13">
        <f>IF(AND(D128&lt;&gt;"",E128&lt;&gt;"",F128&lt;&gt;"",D128&lt;&gt;E128),ABS(F128-D128)/ABS(D128-E128),"")</f>
        <v/>
      </c>
      <c r="O128" s="44">
        <f>IF(AND(D128&lt;&gt;"",H128&lt;&gt;"",G128&lt;&gt;""),IF(C128="Short",D128-H128,H128-D128)*G128,"")</f>
        <v/>
      </c>
      <c r="P128" s="13">
        <f>IF(AND(N(M128)&gt;0,O128&lt;&gt;""),O128/M128,"")</f>
        <v/>
      </c>
    </row>
    <row r="129">
      <c r="A129" s="4" t="n"/>
      <c r="B129" s="4" t="n"/>
      <c r="C129" s="4" t="n"/>
      <c r="D129" s="45" t="n"/>
      <c r="E129" s="45" t="n"/>
      <c r="F129" s="45" t="n"/>
      <c r="G129" s="4" t="n"/>
      <c r="H129" s="45" t="n"/>
      <c r="I129" s="4" t="n"/>
      <c r="J129" s="4" t="n"/>
      <c r="K129" s="4" t="n"/>
      <c r="L129" s="4" t="n"/>
      <c r="M129" s="44">
        <f>IF(AND(D129&lt;&gt;"",E129&lt;&gt;"",G129&lt;&gt;""),ABS(D129-E129)*G129,"")</f>
        <v/>
      </c>
      <c r="N129" s="13">
        <f>IF(AND(D129&lt;&gt;"",E129&lt;&gt;"",F129&lt;&gt;"",D129&lt;&gt;E129),ABS(F129-D129)/ABS(D129-E129),"")</f>
        <v/>
      </c>
      <c r="O129" s="44">
        <f>IF(AND(D129&lt;&gt;"",H129&lt;&gt;"",G129&lt;&gt;""),IF(C129="Short",D129-H129,H129-D129)*G129,"")</f>
        <v/>
      </c>
      <c r="P129" s="13">
        <f>IF(AND(N(M129)&gt;0,O129&lt;&gt;""),O129/M129,"")</f>
        <v/>
      </c>
    </row>
    <row r="130">
      <c r="A130" s="4" t="n"/>
      <c r="B130" s="4" t="n"/>
      <c r="C130" s="4" t="n"/>
      <c r="D130" s="45" t="n"/>
      <c r="E130" s="45" t="n"/>
      <c r="F130" s="45" t="n"/>
      <c r="G130" s="4" t="n"/>
      <c r="H130" s="45" t="n"/>
      <c r="I130" s="4" t="n"/>
      <c r="J130" s="4" t="n"/>
      <c r="K130" s="4" t="n"/>
      <c r="L130" s="4" t="n"/>
      <c r="M130" s="44">
        <f>IF(AND(D130&lt;&gt;"",E130&lt;&gt;"",G130&lt;&gt;""),ABS(D130-E130)*G130,"")</f>
        <v/>
      </c>
      <c r="N130" s="13">
        <f>IF(AND(D130&lt;&gt;"",E130&lt;&gt;"",F130&lt;&gt;"",D130&lt;&gt;E130),ABS(F130-D130)/ABS(D130-E130),"")</f>
        <v/>
      </c>
      <c r="O130" s="44">
        <f>IF(AND(D130&lt;&gt;"",H130&lt;&gt;"",G130&lt;&gt;""),IF(C130="Short",D130-H130,H130-D130)*G130,"")</f>
        <v/>
      </c>
      <c r="P130" s="13">
        <f>IF(AND(N(M130)&gt;0,O130&lt;&gt;""),O130/M130,"")</f>
        <v/>
      </c>
    </row>
    <row r="131">
      <c r="A131" s="4" t="n"/>
      <c r="B131" s="4" t="n"/>
      <c r="C131" s="4" t="n"/>
      <c r="D131" s="45" t="n"/>
      <c r="E131" s="45" t="n"/>
      <c r="F131" s="45" t="n"/>
      <c r="G131" s="4" t="n"/>
      <c r="H131" s="45" t="n"/>
      <c r="I131" s="4" t="n"/>
      <c r="J131" s="4" t="n"/>
      <c r="K131" s="4" t="n"/>
      <c r="L131" s="4" t="n"/>
      <c r="M131" s="44">
        <f>IF(AND(D131&lt;&gt;"",E131&lt;&gt;"",G131&lt;&gt;""),ABS(D131-E131)*G131,"")</f>
        <v/>
      </c>
      <c r="N131" s="13">
        <f>IF(AND(D131&lt;&gt;"",E131&lt;&gt;"",F131&lt;&gt;"",D131&lt;&gt;E131),ABS(F131-D131)/ABS(D131-E131),"")</f>
        <v/>
      </c>
      <c r="O131" s="44">
        <f>IF(AND(D131&lt;&gt;"",H131&lt;&gt;"",G131&lt;&gt;""),IF(C131="Short",D131-H131,H131-D131)*G131,"")</f>
        <v/>
      </c>
      <c r="P131" s="13">
        <f>IF(AND(N(M131)&gt;0,O131&lt;&gt;""),O131/M131,"")</f>
        <v/>
      </c>
    </row>
    <row r="132">
      <c r="A132" s="4" t="n"/>
      <c r="B132" s="4" t="n"/>
      <c r="C132" s="4" t="n"/>
      <c r="D132" s="45" t="n"/>
      <c r="E132" s="45" t="n"/>
      <c r="F132" s="45" t="n"/>
      <c r="G132" s="4" t="n"/>
      <c r="H132" s="45" t="n"/>
      <c r="I132" s="4" t="n"/>
      <c r="J132" s="4" t="n"/>
      <c r="K132" s="4" t="n"/>
      <c r="L132" s="4" t="n"/>
      <c r="M132" s="44">
        <f>IF(AND(D132&lt;&gt;"",E132&lt;&gt;"",G132&lt;&gt;""),ABS(D132-E132)*G132,"")</f>
        <v/>
      </c>
      <c r="N132" s="13">
        <f>IF(AND(D132&lt;&gt;"",E132&lt;&gt;"",F132&lt;&gt;"",D132&lt;&gt;E132),ABS(F132-D132)/ABS(D132-E132),"")</f>
        <v/>
      </c>
      <c r="O132" s="44">
        <f>IF(AND(D132&lt;&gt;"",H132&lt;&gt;"",G132&lt;&gt;""),IF(C132="Short",D132-H132,H132-D132)*G132,"")</f>
        <v/>
      </c>
      <c r="P132" s="13">
        <f>IF(AND(N(M132)&gt;0,O132&lt;&gt;""),O132/M132,"")</f>
        <v/>
      </c>
    </row>
    <row r="133">
      <c r="A133" s="4" t="n"/>
      <c r="B133" s="4" t="n"/>
      <c r="C133" s="4" t="n"/>
      <c r="D133" s="45" t="n"/>
      <c r="E133" s="45" t="n"/>
      <c r="F133" s="45" t="n"/>
      <c r="G133" s="4" t="n"/>
      <c r="H133" s="45" t="n"/>
      <c r="I133" s="4" t="n"/>
      <c r="J133" s="4" t="n"/>
      <c r="K133" s="4" t="n"/>
      <c r="L133" s="4" t="n"/>
      <c r="M133" s="44">
        <f>IF(AND(D133&lt;&gt;"",E133&lt;&gt;"",G133&lt;&gt;""),ABS(D133-E133)*G133,"")</f>
        <v/>
      </c>
      <c r="N133" s="13">
        <f>IF(AND(D133&lt;&gt;"",E133&lt;&gt;"",F133&lt;&gt;"",D133&lt;&gt;E133),ABS(F133-D133)/ABS(D133-E133),"")</f>
        <v/>
      </c>
      <c r="O133" s="44">
        <f>IF(AND(D133&lt;&gt;"",H133&lt;&gt;"",G133&lt;&gt;""),IF(C133="Short",D133-H133,H133-D133)*G133,"")</f>
        <v/>
      </c>
      <c r="P133" s="13">
        <f>IF(AND(N(M133)&gt;0,O133&lt;&gt;""),O133/M133,"")</f>
        <v/>
      </c>
    </row>
    <row r="134">
      <c r="A134" s="4" t="n"/>
      <c r="B134" s="4" t="n"/>
      <c r="C134" s="4" t="n"/>
      <c r="D134" s="45" t="n"/>
      <c r="E134" s="45" t="n"/>
      <c r="F134" s="45" t="n"/>
      <c r="G134" s="4" t="n"/>
      <c r="H134" s="45" t="n"/>
      <c r="I134" s="4" t="n"/>
      <c r="J134" s="4" t="n"/>
      <c r="K134" s="4" t="n"/>
      <c r="L134" s="4" t="n"/>
      <c r="M134" s="44">
        <f>IF(AND(D134&lt;&gt;"",E134&lt;&gt;"",G134&lt;&gt;""),ABS(D134-E134)*G134,"")</f>
        <v/>
      </c>
      <c r="N134" s="13">
        <f>IF(AND(D134&lt;&gt;"",E134&lt;&gt;"",F134&lt;&gt;"",D134&lt;&gt;E134),ABS(F134-D134)/ABS(D134-E134),"")</f>
        <v/>
      </c>
      <c r="O134" s="44">
        <f>IF(AND(D134&lt;&gt;"",H134&lt;&gt;"",G134&lt;&gt;""),IF(C134="Short",D134-H134,H134-D134)*G134,"")</f>
        <v/>
      </c>
      <c r="P134" s="13">
        <f>IF(AND(N(M134)&gt;0,O134&lt;&gt;""),O134/M134,"")</f>
        <v/>
      </c>
    </row>
    <row r="135">
      <c r="A135" s="4" t="n"/>
      <c r="B135" s="4" t="n"/>
      <c r="C135" s="4" t="n"/>
      <c r="D135" s="45" t="n"/>
      <c r="E135" s="45" t="n"/>
      <c r="F135" s="45" t="n"/>
      <c r="G135" s="4" t="n"/>
      <c r="H135" s="45" t="n"/>
      <c r="I135" s="4" t="n"/>
      <c r="J135" s="4" t="n"/>
      <c r="K135" s="4" t="n"/>
      <c r="L135" s="4" t="n"/>
      <c r="M135" s="44">
        <f>IF(AND(D135&lt;&gt;"",E135&lt;&gt;"",G135&lt;&gt;""),ABS(D135-E135)*G135,"")</f>
        <v/>
      </c>
      <c r="N135" s="13">
        <f>IF(AND(D135&lt;&gt;"",E135&lt;&gt;"",F135&lt;&gt;"",D135&lt;&gt;E135),ABS(F135-D135)/ABS(D135-E135),"")</f>
        <v/>
      </c>
      <c r="O135" s="44">
        <f>IF(AND(D135&lt;&gt;"",H135&lt;&gt;"",G135&lt;&gt;""),IF(C135="Short",D135-H135,H135-D135)*G135,"")</f>
        <v/>
      </c>
      <c r="P135" s="13">
        <f>IF(AND(N(M135)&gt;0,O135&lt;&gt;""),O135/M135,"")</f>
        <v/>
      </c>
    </row>
    <row r="136">
      <c r="A136" s="4" t="n"/>
      <c r="B136" s="4" t="n"/>
      <c r="C136" s="4" t="n"/>
      <c r="D136" s="45" t="n"/>
      <c r="E136" s="45" t="n"/>
      <c r="F136" s="45" t="n"/>
      <c r="G136" s="4" t="n"/>
      <c r="H136" s="45" t="n"/>
      <c r="I136" s="4" t="n"/>
      <c r="J136" s="4" t="n"/>
      <c r="K136" s="4" t="n"/>
      <c r="L136" s="4" t="n"/>
      <c r="M136" s="44">
        <f>IF(AND(D136&lt;&gt;"",E136&lt;&gt;"",G136&lt;&gt;""),ABS(D136-E136)*G136,"")</f>
        <v/>
      </c>
      <c r="N136" s="13">
        <f>IF(AND(D136&lt;&gt;"",E136&lt;&gt;"",F136&lt;&gt;"",D136&lt;&gt;E136),ABS(F136-D136)/ABS(D136-E136),"")</f>
        <v/>
      </c>
      <c r="O136" s="44">
        <f>IF(AND(D136&lt;&gt;"",H136&lt;&gt;"",G136&lt;&gt;""),IF(C136="Short",D136-H136,H136-D136)*G136,"")</f>
        <v/>
      </c>
      <c r="P136" s="13">
        <f>IF(AND(N(M136)&gt;0,O136&lt;&gt;""),O136/M136,"")</f>
        <v/>
      </c>
    </row>
    <row r="137">
      <c r="A137" s="4" t="n"/>
      <c r="B137" s="4" t="n"/>
      <c r="C137" s="4" t="n"/>
      <c r="D137" s="45" t="n"/>
      <c r="E137" s="45" t="n"/>
      <c r="F137" s="45" t="n"/>
      <c r="G137" s="4" t="n"/>
      <c r="H137" s="45" t="n"/>
      <c r="I137" s="4" t="n"/>
      <c r="J137" s="4" t="n"/>
      <c r="K137" s="4" t="n"/>
      <c r="L137" s="4" t="n"/>
      <c r="M137" s="44">
        <f>IF(AND(D137&lt;&gt;"",E137&lt;&gt;"",G137&lt;&gt;""),ABS(D137-E137)*G137,"")</f>
        <v/>
      </c>
      <c r="N137" s="13">
        <f>IF(AND(D137&lt;&gt;"",E137&lt;&gt;"",F137&lt;&gt;"",D137&lt;&gt;E137),ABS(F137-D137)/ABS(D137-E137),"")</f>
        <v/>
      </c>
      <c r="O137" s="44">
        <f>IF(AND(D137&lt;&gt;"",H137&lt;&gt;"",G137&lt;&gt;""),IF(C137="Short",D137-H137,H137-D137)*G137,"")</f>
        <v/>
      </c>
      <c r="P137" s="13">
        <f>IF(AND(N(M137)&gt;0,O137&lt;&gt;""),O137/M137,"")</f>
        <v/>
      </c>
    </row>
    <row r="138">
      <c r="A138" s="4" t="n"/>
      <c r="B138" s="4" t="n"/>
      <c r="C138" s="4" t="n"/>
      <c r="D138" s="45" t="n"/>
      <c r="E138" s="45" t="n"/>
      <c r="F138" s="45" t="n"/>
      <c r="G138" s="4" t="n"/>
      <c r="H138" s="45" t="n"/>
      <c r="I138" s="4" t="n"/>
      <c r="J138" s="4" t="n"/>
      <c r="K138" s="4" t="n"/>
      <c r="L138" s="4" t="n"/>
      <c r="M138" s="44">
        <f>IF(AND(D138&lt;&gt;"",E138&lt;&gt;"",G138&lt;&gt;""),ABS(D138-E138)*G138,"")</f>
        <v/>
      </c>
      <c r="N138" s="13">
        <f>IF(AND(D138&lt;&gt;"",E138&lt;&gt;"",F138&lt;&gt;"",D138&lt;&gt;E138),ABS(F138-D138)/ABS(D138-E138),"")</f>
        <v/>
      </c>
      <c r="O138" s="44">
        <f>IF(AND(D138&lt;&gt;"",H138&lt;&gt;"",G138&lt;&gt;""),IF(C138="Short",D138-H138,H138-D138)*G138,"")</f>
        <v/>
      </c>
      <c r="P138" s="13">
        <f>IF(AND(N(M138)&gt;0,O138&lt;&gt;""),O138/M138,"")</f>
        <v/>
      </c>
    </row>
    <row r="139">
      <c r="A139" s="4" t="n"/>
      <c r="B139" s="4" t="n"/>
      <c r="C139" s="4" t="n"/>
      <c r="D139" s="45" t="n"/>
      <c r="E139" s="45" t="n"/>
      <c r="F139" s="45" t="n"/>
      <c r="G139" s="4" t="n"/>
      <c r="H139" s="45" t="n"/>
      <c r="I139" s="4" t="n"/>
      <c r="J139" s="4" t="n"/>
      <c r="K139" s="4" t="n"/>
      <c r="L139" s="4" t="n"/>
      <c r="M139" s="44">
        <f>IF(AND(D139&lt;&gt;"",E139&lt;&gt;"",G139&lt;&gt;""),ABS(D139-E139)*G139,"")</f>
        <v/>
      </c>
      <c r="N139" s="13">
        <f>IF(AND(D139&lt;&gt;"",E139&lt;&gt;"",F139&lt;&gt;"",D139&lt;&gt;E139),ABS(F139-D139)/ABS(D139-E139),"")</f>
        <v/>
      </c>
      <c r="O139" s="44">
        <f>IF(AND(D139&lt;&gt;"",H139&lt;&gt;"",G139&lt;&gt;""),IF(C139="Short",D139-H139,H139-D139)*G139,"")</f>
        <v/>
      </c>
      <c r="P139" s="13">
        <f>IF(AND(N(M139)&gt;0,O139&lt;&gt;""),O139/M139,"")</f>
        <v/>
      </c>
    </row>
    <row r="140">
      <c r="A140" s="4" t="n"/>
      <c r="B140" s="4" t="n"/>
      <c r="C140" s="4" t="n"/>
      <c r="D140" s="45" t="n"/>
      <c r="E140" s="45" t="n"/>
      <c r="F140" s="45" t="n"/>
      <c r="G140" s="4" t="n"/>
      <c r="H140" s="45" t="n"/>
      <c r="I140" s="4" t="n"/>
      <c r="J140" s="4" t="n"/>
      <c r="K140" s="4" t="n"/>
      <c r="L140" s="4" t="n"/>
      <c r="M140" s="44">
        <f>IF(AND(D140&lt;&gt;"",E140&lt;&gt;"",G140&lt;&gt;""),ABS(D140-E140)*G140,"")</f>
        <v/>
      </c>
      <c r="N140" s="13">
        <f>IF(AND(D140&lt;&gt;"",E140&lt;&gt;"",F140&lt;&gt;"",D140&lt;&gt;E140),ABS(F140-D140)/ABS(D140-E140),"")</f>
        <v/>
      </c>
      <c r="O140" s="44">
        <f>IF(AND(D140&lt;&gt;"",H140&lt;&gt;"",G140&lt;&gt;""),IF(C140="Short",D140-H140,H140-D140)*G140,"")</f>
        <v/>
      </c>
      <c r="P140" s="13">
        <f>IF(AND(N(M140)&gt;0,O140&lt;&gt;""),O140/M140,"")</f>
        <v/>
      </c>
    </row>
    <row r="141">
      <c r="A141" s="4" t="n"/>
      <c r="B141" s="4" t="n"/>
      <c r="C141" s="4" t="n"/>
      <c r="D141" s="45" t="n"/>
      <c r="E141" s="45" t="n"/>
      <c r="F141" s="45" t="n"/>
      <c r="G141" s="4" t="n"/>
      <c r="H141" s="45" t="n"/>
      <c r="I141" s="4" t="n"/>
      <c r="J141" s="4" t="n"/>
      <c r="K141" s="4" t="n"/>
      <c r="L141" s="4" t="n"/>
      <c r="M141" s="44">
        <f>IF(AND(D141&lt;&gt;"",E141&lt;&gt;"",G141&lt;&gt;""),ABS(D141-E141)*G141,"")</f>
        <v/>
      </c>
      <c r="N141" s="13">
        <f>IF(AND(D141&lt;&gt;"",E141&lt;&gt;"",F141&lt;&gt;"",D141&lt;&gt;E141),ABS(F141-D141)/ABS(D141-E141),"")</f>
        <v/>
      </c>
      <c r="O141" s="44">
        <f>IF(AND(D141&lt;&gt;"",H141&lt;&gt;"",G141&lt;&gt;""),IF(C141="Short",D141-H141,H141-D141)*G141,"")</f>
        <v/>
      </c>
      <c r="P141" s="13">
        <f>IF(AND(N(M141)&gt;0,O141&lt;&gt;""),O141/M141,"")</f>
        <v/>
      </c>
    </row>
    <row r="142">
      <c r="A142" s="4" t="n"/>
      <c r="B142" s="4" t="n"/>
      <c r="C142" s="4" t="n"/>
      <c r="D142" s="45" t="n"/>
      <c r="E142" s="45" t="n"/>
      <c r="F142" s="45" t="n"/>
      <c r="G142" s="4" t="n"/>
      <c r="H142" s="45" t="n"/>
      <c r="I142" s="4" t="n"/>
      <c r="J142" s="4" t="n"/>
      <c r="K142" s="4" t="n"/>
      <c r="L142" s="4" t="n"/>
      <c r="M142" s="44">
        <f>IF(AND(D142&lt;&gt;"",E142&lt;&gt;"",G142&lt;&gt;""),ABS(D142-E142)*G142,"")</f>
        <v/>
      </c>
      <c r="N142" s="13">
        <f>IF(AND(D142&lt;&gt;"",E142&lt;&gt;"",F142&lt;&gt;"",D142&lt;&gt;E142),ABS(F142-D142)/ABS(D142-E142),"")</f>
        <v/>
      </c>
      <c r="O142" s="44">
        <f>IF(AND(D142&lt;&gt;"",H142&lt;&gt;"",G142&lt;&gt;""),IF(C142="Short",D142-H142,H142-D142)*G142,"")</f>
        <v/>
      </c>
      <c r="P142" s="13">
        <f>IF(AND(N(M142)&gt;0,O142&lt;&gt;""),O142/M142,"")</f>
        <v/>
      </c>
    </row>
    <row r="143">
      <c r="A143" s="4" t="n"/>
      <c r="B143" s="4" t="n"/>
      <c r="C143" s="4" t="n"/>
      <c r="D143" s="45" t="n"/>
      <c r="E143" s="45" t="n"/>
      <c r="F143" s="45" t="n"/>
      <c r="G143" s="4" t="n"/>
      <c r="H143" s="45" t="n"/>
      <c r="I143" s="4" t="n"/>
      <c r="J143" s="4" t="n"/>
      <c r="K143" s="4" t="n"/>
      <c r="L143" s="4" t="n"/>
      <c r="M143" s="44">
        <f>IF(AND(D143&lt;&gt;"",E143&lt;&gt;"",G143&lt;&gt;""),ABS(D143-E143)*G143,"")</f>
        <v/>
      </c>
      <c r="N143" s="13">
        <f>IF(AND(D143&lt;&gt;"",E143&lt;&gt;"",F143&lt;&gt;"",D143&lt;&gt;E143),ABS(F143-D143)/ABS(D143-E143),"")</f>
        <v/>
      </c>
      <c r="O143" s="44">
        <f>IF(AND(D143&lt;&gt;"",H143&lt;&gt;"",G143&lt;&gt;""),IF(C143="Short",D143-H143,H143-D143)*G143,"")</f>
        <v/>
      </c>
      <c r="P143" s="13">
        <f>IF(AND(N(M143)&gt;0,O143&lt;&gt;""),O143/M143,"")</f>
        <v/>
      </c>
    </row>
    <row r="144">
      <c r="A144" s="4" t="n"/>
      <c r="B144" s="4" t="n"/>
      <c r="C144" s="4" t="n"/>
      <c r="D144" s="45" t="n"/>
      <c r="E144" s="45" t="n"/>
      <c r="F144" s="45" t="n"/>
      <c r="G144" s="4" t="n"/>
      <c r="H144" s="45" t="n"/>
      <c r="I144" s="4" t="n"/>
      <c r="J144" s="4" t="n"/>
      <c r="K144" s="4" t="n"/>
      <c r="L144" s="4" t="n"/>
      <c r="M144" s="44">
        <f>IF(AND(D144&lt;&gt;"",E144&lt;&gt;"",G144&lt;&gt;""),ABS(D144-E144)*G144,"")</f>
        <v/>
      </c>
      <c r="N144" s="13">
        <f>IF(AND(D144&lt;&gt;"",E144&lt;&gt;"",F144&lt;&gt;"",D144&lt;&gt;E144),ABS(F144-D144)/ABS(D144-E144),"")</f>
        <v/>
      </c>
      <c r="O144" s="44">
        <f>IF(AND(D144&lt;&gt;"",H144&lt;&gt;"",G144&lt;&gt;""),IF(C144="Short",D144-H144,H144-D144)*G144,"")</f>
        <v/>
      </c>
      <c r="P144" s="13">
        <f>IF(AND(N(M144)&gt;0,O144&lt;&gt;""),O144/M144,"")</f>
        <v/>
      </c>
    </row>
    <row r="145">
      <c r="A145" s="4" t="n"/>
      <c r="B145" s="4" t="n"/>
      <c r="C145" s="4" t="n"/>
      <c r="D145" s="45" t="n"/>
      <c r="E145" s="45" t="n"/>
      <c r="F145" s="45" t="n"/>
      <c r="G145" s="4" t="n"/>
      <c r="H145" s="45" t="n"/>
      <c r="I145" s="4" t="n"/>
      <c r="J145" s="4" t="n"/>
      <c r="K145" s="4" t="n"/>
      <c r="L145" s="4" t="n"/>
      <c r="M145" s="44">
        <f>IF(AND(D145&lt;&gt;"",E145&lt;&gt;"",G145&lt;&gt;""),ABS(D145-E145)*G145,"")</f>
        <v/>
      </c>
      <c r="N145" s="13">
        <f>IF(AND(D145&lt;&gt;"",E145&lt;&gt;"",F145&lt;&gt;"",D145&lt;&gt;E145),ABS(F145-D145)/ABS(D145-E145),"")</f>
        <v/>
      </c>
      <c r="O145" s="44">
        <f>IF(AND(D145&lt;&gt;"",H145&lt;&gt;"",G145&lt;&gt;""),IF(C145="Short",D145-H145,H145-D145)*G145,"")</f>
        <v/>
      </c>
      <c r="P145" s="13">
        <f>IF(AND(N(M145)&gt;0,O145&lt;&gt;""),O145/M145,"")</f>
        <v/>
      </c>
    </row>
    <row r="146">
      <c r="A146" s="4" t="n"/>
      <c r="B146" s="4" t="n"/>
      <c r="C146" s="4" t="n"/>
      <c r="D146" s="45" t="n"/>
      <c r="E146" s="45" t="n"/>
      <c r="F146" s="45" t="n"/>
      <c r="G146" s="4" t="n"/>
      <c r="H146" s="45" t="n"/>
      <c r="I146" s="4" t="n"/>
      <c r="J146" s="4" t="n"/>
      <c r="K146" s="4" t="n"/>
      <c r="L146" s="4" t="n"/>
      <c r="M146" s="44">
        <f>IF(AND(D146&lt;&gt;"",E146&lt;&gt;"",G146&lt;&gt;""),ABS(D146-E146)*G146,"")</f>
        <v/>
      </c>
      <c r="N146" s="13">
        <f>IF(AND(D146&lt;&gt;"",E146&lt;&gt;"",F146&lt;&gt;"",D146&lt;&gt;E146),ABS(F146-D146)/ABS(D146-E146),"")</f>
        <v/>
      </c>
      <c r="O146" s="44">
        <f>IF(AND(D146&lt;&gt;"",H146&lt;&gt;"",G146&lt;&gt;""),IF(C146="Short",D146-H146,H146-D146)*G146,"")</f>
        <v/>
      </c>
      <c r="P146" s="13">
        <f>IF(AND(N(M146)&gt;0,O146&lt;&gt;""),O146/M146,"")</f>
        <v/>
      </c>
    </row>
    <row r="147">
      <c r="A147" s="4" t="n"/>
      <c r="B147" s="4" t="n"/>
      <c r="C147" s="4" t="n"/>
      <c r="D147" s="45" t="n"/>
      <c r="E147" s="45" t="n"/>
      <c r="F147" s="45" t="n"/>
      <c r="G147" s="4" t="n"/>
      <c r="H147" s="45" t="n"/>
      <c r="I147" s="4" t="n"/>
      <c r="J147" s="4" t="n"/>
      <c r="K147" s="4" t="n"/>
      <c r="L147" s="4" t="n"/>
      <c r="M147" s="44">
        <f>IF(AND(D147&lt;&gt;"",E147&lt;&gt;"",G147&lt;&gt;""),ABS(D147-E147)*G147,"")</f>
        <v/>
      </c>
      <c r="N147" s="13">
        <f>IF(AND(D147&lt;&gt;"",E147&lt;&gt;"",F147&lt;&gt;"",D147&lt;&gt;E147),ABS(F147-D147)/ABS(D147-E147),"")</f>
        <v/>
      </c>
      <c r="O147" s="44">
        <f>IF(AND(D147&lt;&gt;"",H147&lt;&gt;"",G147&lt;&gt;""),IF(C147="Short",D147-H147,H147-D147)*G147,"")</f>
        <v/>
      </c>
      <c r="P147" s="13">
        <f>IF(AND(N(M147)&gt;0,O147&lt;&gt;""),O147/M147,"")</f>
        <v/>
      </c>
    </row>
    <row r="148">
      <c r="A148" s="4" t="n"/>
      <c r="B148" s="4" t="n"/>
      <c r="C148" s="4" t="n"/>
      <c r="D148" s="45" t="n"/>
      <c r="E148" s="45" t="n"/>
      <c r="F148" s="45" t="n"/>
      <c r="G148" s="4" t="n"/>
      <c r="H148" s="45" t="n"/>
      <c r="I148" s="4" t="n"/>
      <c r="J148" s="4" t="n"/>
      <c r="K148" s="4" t="n"/>
      <c r="L148" s="4" t="n"/>
      <c r="M148" s="44">
        <f>IF(AND(D148&lt;&gt;"",E148&lt;&gt;"",G148&lt;&gt;""),ABS(D148-E148)*G148,"")</f>
        <v/>
      </c>
      <c r="N148" s="13">
        <f>IF(AND(D148&lt;&gt;"",E148&lt;&gt;"",F148&lt;&gt;"",D148&lt;&gt;E148),ABS(F148-D148)/ABS(D148-E148),"")</f>
        <v/>
      </c>
      <c r="O148" s="44">
        <f>IF(AND(D148&lt;&gt;"",H148&lt;&gt;"",G148&lt;&gt;""),IF(C148="Short",D148-H148,H148-D148)*G148,"")</f>
        <v/>
      </c>
      <c r="P148" s="13">
        <f>IF(AND(N(M148)&gt;0,O148&lt;&gt;""),O148/M148,"")</f>
        <v/>
      </c>
    </row>
    <row r="149">
      <c r="A149" s="4" t="n"/>
      <c r="B149" s="4" t="n"/>
      <c r="C149" s="4" t="n"/>
      <c r="D149" s="45" t="n"/>
      <c r="E149" s="45" t="n"/>
      <c r="F149" s="45" t="n"/>
      <c r="G149" s="4" t="n"/>
      <c r="H149" s="45" t="n"/>
      <c r="I149" s="4" t="n"/>
      <c r="J149" s="4" t="n"/>
      <c r="K149" s="4" t="n"/>
      <c r="L149" s="4" t="n"/>
      <c r="M149" s="44">
        <f>IF(AND(D149&lt;&gt;"",E149&lt;&gt;"",G149&lt;&gt;""),ABS(D149-E149)*G149,"")</f>
        <v/>
      </c>
      <c r="N149" s="13">
        <f>IF(AND(D149&lt;&gt;"",E149&lt;&gt;"",F149&lt;&gt;"",D149&lt;&gt;E149),ABS(F149-D149)/ABS(D149-E149),"")</f>
        <v/>
      </c>
      <c r="O149" s="44">
        <f>IF(AND(D149&lt;&gt;"",H149&lt;&gt;"",G149&lt;&gt;""),IF(C149="Short",D149-H149,H149-D149)*G149,"")</f>
        <v/>
      </c>
      <c r="P149" s="13">
        <f>IF(AND(N(M149)&gt;0,O149&lt;&gt;""),O149/M149,"")</f>
        <v/>
      </c>
    </row>
    <row r="150">
      <c r="A150" s="4" t="n"/>
      <c r="B150" s="4" t="n"/>
      <c r="C150" s="4" t="n"/>
      <c r="D150" s="45" t="n"/>
      <c r="E150" s="45" t="n"/>
      <c r="F150" s="45" t="n"/>
      <c r="G150" s="4" t="n"/>
      <c r="H150" s="45" t="n"/>
      <c r="I150" s="4" t="n"/>
      <c r="J150" s="4" t="n"/>
      <c r="K150" s="4" t="n"/>
      <c r="L150" s="4" t="n"/>
      <c r="M150" s="44">
        <f>IF(AND(D150&lt;&gt;"",E150&lt;&gt;"",G150&lt;&gt;""),ABS(D150-E150)*G150,"")</f>
        <v/>
      </c>
      <c r="N150" s="13">
        <f>IF(AND(D150&lt;&gt;"",E150&lt;&gt;"",F150&lt;&gt;"",D150&lt;&gt;E150),ABS(F150-D150)/ABS(D150-E150),"")</f>
        <v/>
      </c>
      <c r="O150" s="44">
        <f>IF(AND(D150&lt;&gt;"",H150&lt;&gt;"",G150&lt;&gt;""),IF(C150="Short",D150-H150,H150-D150)*G150,"")</f>
        <v/>
      </c>
      <c r="P150" s="13">
        <f>IF(AND(N(M150)&gt;0,O150&lt;&gt;""),O150/M150,"")</f>
        <v/>
      </c>
    </row>
    <row r="151">
      <c r="A151" s="4" t="n"/>
      <c r="B151" s="4" t="n"/>
      <c r="C151" s="4" t="n"/>
      <c r="D151" s="45" t="n"/>
      <c r="E151" s="45" t="n"/>
      <c r="F151" s="45" t="n"/>
      <c r="G151" s="4" t="n"/>
      <c r="H151" s="45" t="n"/>
      <c r="I151" s="4" t="n"/>
      <c r="J151" s="4" t="n"/>
      <c r="K151" s="4" t="n"/>
      <c r="L151" s="4" t="n"/>
      <c r="M151" s="44">
        <f>IF(AND(D151&lt;&gt;"",E151&lt;&gt;"",G151&lt;&gt;""),ABS(D151-E151)*G151,"")</f>
        <v/>
      </c>
      <c r="N151" s="13">
        <f>IF(AND(D151&lt;&gt;"",E151&lt;&gt;"",F151&lt;&gt;"",D151&lt;&gt;E151),ABS(F151-D151)/ABS(D151-E151),"")</f>
        <v/>
      </c>
      <c r="O151" s="44">
        <f>IF(AND(D151&lt;&gt;"",H151&lt;&gt;"",G151&lt;&gt;""),IF(C151="Short",D151-H151,H151-D151)*G151,"")</f>
        <v/>
      </c>
      <c r="P151" s="13">
        <f>IF(AND(N(M151)&gt;0,O151&lt;&gt;""),O151/M151,"")</f>
        <v/>
      </c>
    </row>
    <row r="152">
      <c r="A152" s="4" t="n"/>
      <c r="B152" s="4" t="n"/>
      <c r="C152" s="4" t="n"/>
      <c r="D152" s="45" t="n"/>
      <c r="E152" s="45" t="n"/>
      <c r="F152" s="45" t="n"/>
      <c r="G152" s="4" t="n"/>
      <c r="H152" s="45" t="n"/>
      <c r="I152" s="4" t="n"/>
      <c r="J152" s="4" t="n"/>
      <c r="K152" s="4" t="n"/>
      <c r="L152" s="4" t="n"/>
      <c r="M152" s="44">
        <f>IF(AND(D152&lt;&gt;"",E152&lt;&gt;"",G152&lt;&gt;""),ABS(D152-E152)*G152,"")</f>
        <v/>
      </c>
      <c r="N152" s="13">
        <f>IF(AND(D152&lt;&gt;"",E152&lt;&gt;"",F152&lt;&gt;"",D152&lt;&gt;E152),ABS(F152-D152)/ABS(D152-E152),"")</f>
        <v/>
      </c>
      <c r="O152" s="44">
        <f>IF(AND(D152&lt;&gt;"",H152&lt;&gt;"",G152&lt;&gt;""),IF(C152="Short",D152-H152,H152-D152)*G152,"")</f>
        <v/>
      </c>
      <c r="P152" s="13">
        <f>IF(AND(N(M152)&gt;0,O152&lt;&gt;""),O152/M152,"")</f>
        <v/>
      </c>
    </row>
    <row r="153">
      <c r="A153" s="4" t="n"/>
      <c r="B153" s="4" t="n"/>
      <c r="C153" s="4" t="n"/>
      <c r="D153" s="45" t="n"/>
      <c r="E153" s="45" t="n"/>
      <c r="F153" s="45" t="n"/>
      <c r="G153" s="4" t="n"/>
      <c r="H153" s="45" t="n"/>
      <c r="I153" s="4" t="n"/>
      <c r="J153" s="4" t="n"/>
      <c r="K153" s="4" t="n"/>
      <c r="L153" s="4" t="n"/>
      <c r="M153" s="44">
        <f>IF(AND(D153&lt;&gt;"",E153&lt;&gt;"",G153&lt;&gt;""),ABS(D153-E153)*G153,"")</f>
        <v/>
      </c>
      <c r="N153" s="13">
        <f>IF(AND(D153&lt;&gt;"",E153&lt;&gt;"",F153&lt;&gt;"",D153&lt;&gt;E153),ABS(F153-D153)/ABS(D153-E153),"")</f>
        <v/>
      </c>
      <c r="O153" s="44">
        <f>IF(AND(D153&lt;&gt;"",H153&lt;&gt;"",G153&lt;&gt;""),IF(C153="Short",D153-H153,H153-D153)*G153,"")</f>
        <v/>
      </c>
      <c r="P153" s="13">
        <f>IF(AND(N(M153)&gt;0,O153&lt;&gt;""),O153/M153,"")</f>
        <v/>
      </c>
    </row>
    <row r="154">
      <c r="A154" s="4" t="n"/>
      <c r="B154" s="4" t="n"/>
      <c r="C154" s="4" t="n"/>
      <c r="D154" s="45" t="n"/>
      <c r="E154" s="45" t="n"/>
      <c r="F154" s="45" t="n"/>
      <c r="G154" s="4" t="n"/>
      <c r="H154" s="45" t="n"/>
      <c r="I154" s="4" t="n"/>
      <c r="J154" s="4" t="n"/>
      <c r="K154" s="4" t="n"/>
      <c r="L154" s="4" t="n"/>
      <c r="M154" s="44">
        <f>IF(AND(D154&lt;&gt;"",E154&lt;&gt;"",G154&lt;&gt;""),ABS(D154-E154)*G154,"")</f>
        <v/>
      </c>
      <c r="N154" s="13">
        <f>IF(AND(D154&lt;&gt;"",E154&lt;&gt;"",F154&lt;&gt;"",D154&lt;&gt;E154),ABS(F154-D154)/ABS(D154-E154),"")</f>
        <v/>
      </c>
      <c r="O154" s="44">
        <f>IF(AND(D154&lt;&gt;"",H154&lt;&gt;"",G154&lt;&gt;""),IF(C154="Short",D154-H154,H154-D154)*G154,"")</f>
        <v/>
      </c>
      <c r="P154" s="13">
        <f>IF(AND(N(M154)&gt;0,O154&lt;&gt;""),O154/M154,"")</f>
        <v/>
      </c>
    </row>
    <row r="155">
      <c r="A155" s="4" t="n"/>
      <c r="B155" s="4" t="n"/>
      <c r="C155" s="4" t="n"/>
      <c r="D155" s="45" t="n"/>
      <c r="E155" s="45" t="n"/>
      <c r="F155" s="45" t="n"/>
      <c r="G155" s="4" t="n"/>
      <c r="H155" s="45" t="n"/>
      <c r="I155" s="4" t="n"/>
      <c r="J155" s="4" t="n"/>
      <c r="K155" s="4" t="n"/>
      <c r="L155" s="4" t="n"/>
      <c r="M155" s="44">
        <f>IF(AND(D155&lt;&gt;"",E155&lt;&gt;"",G155&lt;&gt;""),ABS(D155-E155)*G155,"")</f>
        <v/>
      </c>
      <c r="N155" s="13">
        <f>IF(AND(D155&lt;&gt;"",E155&lt;&gt;"",F155&lt;&gt;"",D155&lt;&gt;E155),ABS(F155-D155)/ABS(D155-E155),"")</f>
        <v/>
      </c>
      <c r="O155" s="44">
        <f>IF(AND(D155&lt;&gt;"",H155&lt;&gt;"",G155&lt;&gt;""),IF(C155="Short",D155-H155,H155-D155)*G155,"")</f>
        <v/>
      </c>
      <c r="P155" s="13">
        <f>IF(AND(N(M155)&gt;0,O155&lt;&gt;""),O155/M155,"")</f>
        <v/>
      </c>
    </row>
    <row r="156">
      <c r="A156" s="4" t="n"/>
      <c r="B156" s="4" t="n"/>
      <c r="C156" s="4" t="n"/>
      <c r="D156" s="45" t="n"/>
      <c r="E156" s="45" t="n"/>
      <c r="F156" s="45" t="n"/>
      <c r="G156" s="4" t="n"/>
      <c r="H156" s="45" t="n"/>
      <c r="I156" s="4" t="n"/>
      <c r="J156" s="4" t="n"/>
      <c r="K156" s="4" t="n"/>
      <c r="L156" s="4" t="n"/>
      <c r="M156" s="44">
        <f>IF(AND(D156&lt;&gt;"",E156&lt;&gt;"",G156&lt;&gt;""),ABS(D156-E156)*G156,"")</f>
        <v/>
      </c>
      <c r="N156" s="13">
        <f>IF(AND(D156&lt;&gt;"",E156&lt;&gt;"",F156&lt;&gt;"",D156&lt;&gt;E156),ABS(F156-D156)/ABS(D156-E156),"")</f>
        <v/>
      </c>
      <c r="O156" s="44">
        <f>IF(AND(D156&lt;&gt;"",H156&lt;&gt;"",G156&lt;&gt;""),IF(C156="Short",D156-H156,H156-D156)*G156,"")</f>
        <v/>
      </c>
      <c r="P156" s="13">
        <f>IF(AND(N(M156)&gt;0,O156&lt;&gt;""),O156/M156,"")</f>
        <v/>
      </c>
    </row>
    <row r="157">
      <c r="A157" s="4" t="n"/>
      <c r="B157" s="4" t="n"/>
      <c r="C157" s="4" t="n"/>
      <c r="D157" s="45" t="n"/>
      <c r="E157" s="45" t="n"/>
      <c r="F157" s="45" t="n"/>
      <c r="G157" s="4" t="n"/>
      <c r="H157" s="45" t="n"/>
      <c r="I157" s="4" t="n"/>
      <c r="J157" s="4" t="n"/>
      <c r="K157" s="4" t="n"/>
      <c r="L157" s="4" t="n"/>
      <c r="M157" s="44">
        <f>IF(AND(D157&lt;&gt;"",E157&lt;&gt;"",G157&lt;&gt;""),ABS(D157-E157)*G157,"")</f>
        <v/>
      </c>
      <c r="N157" s="13">
        <f>IF(AND(D157&lt;&gt;"",E157&lt;&gt;"",F157&lt;&gt;"",D157&lt;&gt;E157),ABS(F157-D157)/ABS(D157-E157),"")</f>
        <v/>
      </c>
      <c r="O157" s="44">
        <f>IF(AND(D157&lt;&gt;"",H157&lt;&gt;"",G157&lt;&gt;""),IF(C157="Short",D157-H157,H157-D157)*G157,"")</f>
        <v/>
      </c>
      <c r="P157" s="13">
        <f>IF(AND(N(M157)&gt;0,O157&lt;&gt;""),O157/M157,"")</f>
        <v/>
      </c>
    </row>
    <row r="158">
      <c r="A158" s="4" t="n"/>
      <c r="B158" s="4" t="n"/>
      <c r="C158" s="4" t="n"/>
      <c r="D158" s="45" t="n"/>
      <c r="E158" s="45" t="n"/>
      <c r="F158" s="45" t="n"/>
      <c r="G158" s="4" t="n"/>
      <c r="H158" s="45" t="n"/>
      <c r="I158" s="4" t="n"/>
      <c r="J158" s="4" t="n"/>
      <c r="K158" s="4" t="n"/>
      <c r="L158" s="4" t="n"/>
      <c r="M158" s="44">
        <f>IF(AND(D158&lt;&gt;"",E158&lt;&gt;"",G158&lt;&gt;""),ABS(D158-E158)*G158,"")</f>
        <v/>
      </c>
      <c r="N158" s="13">
        <f>IF(AND(D158&lt;&gt;"",E158&lt;&gt;"",F158&lt;&gt;"",D158&lt;&gt;E158),ABS(F158-D158)/ABS(D158-E158),"")</f>
        <v/>
      </c>
      <c r="O158" s="44">
        <f>IF(AND(D158&lt;&gt;"",H158&lt;&gt;"",G158&lt;&gt;""),IF(C158="Short",D158-H158,H158-D158)*G158,"")</f>
        <v/>
      </c>
      <c r="P158" s="13">
        <f>IF(AND(N(M158)&gt;0,O158&lt;&gt;""),O158/M158,"")</f>
        <v/>
      </c>
    </row>
    <row r="159">
      <c r="A159" s="4" t="n"/>
      <c r="B159" s="4" t="n"/>
      <c r="C159" s="4" t="n"/>
      <c r="D159" s="45" t="n"/>
      <c r="E159" s="45" t="n"/>
      <c r="F159" s="45" t="n"/>
      <c r="G159" s="4" t="n"/>
      <c r="H159" s="45" t="n"/>
      <c r="I159" s="4" t="n"/>
      <c r="J159" s="4" t="n"/>
      <c r="K159" s="4" t="n"/>
      <c r="L159" s="4" t="n"/>
      <c r="M159" s="44">
        <f>IF(AND(D159&lt;&gt;"",E159&lt;&gt;"",G159&lt;&gt;""),ABS(D159-E159)*G159,"")</f>
        <v/>
      </c>
      <c r="N159" s="13">
        <f>IF(AND(D159&lt;&gt;"",E159&lt;&gt;"",F159&lt;&gt;"",D159&lt;&gt;E159),ABS(F159-D159)/ABS(D159-E159),"")</f>
        <v/>
      </c>
      <c r="O159" s="44">
        <f>IF(AND(D159&lt;&gt;"",H159&lt;&gt;"",G159&lt;&gt;""),IF(C159="Short",D159-H159,H159-D159)*G159,"")</f>
        <v/>
      </c>
      <c r="P159" s="13">
        <f>IF(AND(N(M159)&gt;0,O159&lt;&gt;""),O159/M159,"")</f>
        <v/>
      </c>
    </row>
    <row r="160">
      <c r="A160" s="4" t="n"/>
      <c r="B160" s="4" t="n"/>
      <c r="C160" s="4" t="n"/>
      <c r="D160" s="45" t="n"/>
      <c r="E160" s="45" t="n"/>
      <c r="F160" s="45" t="n"/>
      <c r="G160" s="4" t="n"/>
      <c r="H160" s="45" t="n"/>
      <c r="I160" s="4" t="n"/>
      <c r="J160" s="4" t="n"/>
      <c r="K160" s="4" t="n"/>
      <c r="L160" s="4" t="n"/>
      <c r="M160" s="44">
        <f>IF(AND(D160&lt;&gt;"",E160&lt;&gt;"",G160&lt;&gt;""),ABS(D160-E160)*G160,"")</f>
        <v/>
      </c>
      <c r="N160" s="13">
        <f>IF(AND(D160&lt;&gt;"",E160&lt;&gt;"",F160&lt;&gt;"",D160&lt;&gt;E160),ABS(F160-D160)/ABS(D160-E160),"")</f>
        <v/>
      </c>
      <c r="O160" s="44">
        <f>IF(AND(D160&lt;&gt;"",H160&lt;&gt;"",G160&lt;&gt;""),IF(C160="Short",D160-H160,H160-D160)*G160,"")</f>
        <v/>
      </c>
      <c r="P160" s="13">
        <f>IF(AND(N(M160)&gt;0,O160&lt;&gt;""),O160/M160,"")</f>
        <v/>
      </c>
    </row>
    <row r="161">
      <c r="A161" s="4" t="n"/>
      <c r="B161" s="4" t="n"/>
      <c r="C161" s="4" t="n"/>
      <c r="D161" s="45" t="n"/>
      <c r="E161" s="45" t="n"/>
      <c r="F161" s="45" t="n"/>
      <c r="G161" s="4" t="n"/>
      <c r="H161" s="45" t="n"/>
      <c r="I161" s="4" t="n"/>
      <c r="J161" s="4" t="n"/>
      <c r="K161" s="4" t="n"/>
      <c r="L161" s="4" t="n"/>
      <c r="M161" s="44">
        <f>IF(AND(D161&lt;&gt;"",E161&lt;&gt;"",G161&lt;&gt;""),ABS(D161-E161)*G161,"")</f>
        <v/>
      </c>
      <c r="N161" s="13">
        <f>IF(AND(D161&lt;&gt;"",E161&lt;&gt;"",F161&lt;&gt;"",D161&lt;&gt;E161),ABS(F161-D161)/ABS(D161-E161),"")</f>
        <v/>
      </c>
      <c r="O161" s="44">
        <f>IF(AND(D161&lt;&gt;"",H161&lt;&gt;"",G161&lt;&gt;""),IF(C161="Short",D161-H161,H161-D161)*G161,"")</f>
        <v/>
      </c>
      <c r="P161" s="13">
        <f>IF(AND(N(M161)&gt;0,O161&lt;&gt;""),O161/M161,"")</f>
        <v/>
      </c>
    </row>
    <row r="162">
      <c r="A162" s="4" t="n"/>
      <c r="B162" s="4" t="n"/>
      <c r="C162" s="4" t="n"/>
      <c r="D162" s="45" t="n"/>
      <c r="E162" s="45" t="n"/>
      <c r="F162" s="45" t="n"/>
      <c r="G162" s="4" t="n"/>
      <c r="H162" s="45" t="n"/>
      <c r="I162" s="4" t="n"/>
      <c r="J162" s="4" t="n"/>
      <c r="K162" s="4" t="n"/>
      <c r="L162" s="4" t="n"/>
      <c r="M162" s="44">
        <f>IF(AND(D162&lt;&gt;"",E162&lt;&gt;"",G162&lt;&gt;""),ABS(D162-E162)*G162,"")</f>
        <v/>
      </c>
      <c r="N162" s="13">
        <f>IF(AND(D162&lt;&gt;"",E162&lt;&gt;"",F162&lt;&gt;"",D162&lt;&gt;E162),ABS(F162-D162)/ABS(D162-E162),"")</f>
        <v/>
      </c>
      <c r="O162" s="44">
        <f>IF(AND(D162&lt;&gt;"",H162&lt;&gt;"",G162&lt;&gt;""),IF(C162="Short",D162-H162,H162-D162)*G162,"")</f>
        <v/>
      </c>
      <c r="P162" s="13">
        <f>IF(AND(N(M162)&gt;0,O162&lt;&gt;""),O162/M162,"")</f>
        <v/>
      </c>
    </row>
    <row r="163">
      <c r="A163" s="4" t="n"/>
      <c r="B163" s="4" t="n"/>
      <c r="C163" s="4" t="n"/>
      <c r="D163" s="45" t="n"/>
      <c r="E163" s="45" t="n"/>
      <c r="F163" s="45" t="n"/>
      <c r="G163" s="4" t="n"/>
      <c r="H163" s="45" t="n"/>
      <c r="I163" s="4" t="n"/>
      <c r="J163" s="4" t="n"/>
      <c r="K163" s="4" t="n"/>
      <c r="L163" s="4" t="n"/>
      <c r="M163" s="44">
        <f>IF(AND(D163&lt;&gt;"",E163&lt;&gt;"",G163&lt;&gt;""),ABS(D163-E163)*G163,"")</f>
        <v/>
      </c>
      <c r="N163" s="13">
        <f>IF(AND(D163&lt;&gt;"",E163&lt;&gt;"",F163&lt;&gt;"",D163&lt;&gt;E163),ABS(F163-D163)/ABS(D163-E163),"")</f>
        <v/>
      </c>
      <c r="O163" s="44">
        <f>IF(AND(D163&lt;&gt;"",H163&lt;&gt;"",G163&lt;&gt;""),IF(C163="Short",D163-H163,H163-D163)*G163,"")</f>
        <v/>
      </c>
      <c r="P163" s="13">
        <f>IF(AND(N(M163)&gt;0,O163&lt;&gt;""),O163/M163,"")</f>
        <v/>
      </c>
    </row>
    <row r="164">
      <c r="A164" s="4" t="n"/>
      <c r="B164" s="4" t="n"/>
      <c r="C164" s="4" t="n"/>
      <c r="D164" s="45" t="n"/>
      <c r="E164" s="45" t="n"/>
      <c r="F164" s="45" t="n"/>
      <c r="G164" s="4" t="n"/>
      <c r="H164" s="45" t="n"/>
      <c r="I164" s="4" t="n"/>
      <c r="J164" s="4" t="n"/>
      <c r="K164" s="4" t="n"/>
      <c r="L164" s="4" t="n"/>
      <c r="M164" s="44">
        <f>IF(AND(D164&lt;&gt;"",E164&lt;&gt;"",G164&lt;&gt;""),ABS(D164-E164)*G164,"")</f>
        <v/>
      </c>
      <c r="N164" s="13">
        <f>IF(AND(D164&lt;&gt;"",E164&lt;&gt;"",F164&lt;&gt;"",D164&lt;&gt;E164),ABS(F164-D164)/ABS(D164-E164),"")</f>
        <v/>
      </c>
      <c r="O164" s="44">
        <f>IF(AND(D164&lt;&gt;"",H164&lt;&gt;"",G164&lt;&gt;""),IF(C164="Short",D164-H164,H164-D164)*G164,"")</f>
        <v/>
      </c>
      <c r="P164" s="13">
        <f>IF(AND(N(M164)&gt;0,O164&lt;&gt;""),O164/M164,"")</f>
        <v/>
      </c>
    </row>
    <row r="165">
      <c r="A165" s="4" t="n"/>
      <c r="B165" s="4" t="n"/>
      <c r="C165" s="4" t="n"/>
      <c r="D165" s="45" t="n"/>
      <c r="E165" s="45" t="n"/>
      <c r="F165" s="45" t="n"/>
      <c r="G165" s="4" t="n"/>
      <c r="H165" s="45" t="n"/>
      <c r="I165" s="4" t="n"/>
      <c r="J165" s="4" t="n"/>
      <c r="K165" s="4" t="n"/>
      <c r="L165" s="4" t="n"/>
      <c r="M165" s="44">
        <f>IF(AND(D165&lt;&gt;"",E165&lt;&gt;"",G165&lt;&gt;""),ABS(D165-E165)*G165,"")</f>
        <v/>
      </c>
      <c r="N165" s="13">
        <f>IF(AND(D165&lt;&gt;"",E165&lt;&gt;"",F165&lt;&gt;"",D165&lt;&gt;E165),ABS(F165-D165)/ABS(D165-E165),"")</f>
        <v/>
      </c>
      <c r="O165" s="44">
        <f>IF(AND(D165&lt;&gt;"",H165&lt;&gt;"",G165&lt;&gt;""),IF(C165="Short",D165-H165,H165-D165)*G165,"")</f>
        <v/>
      </c>
      <c r="P165" s="13">
        <f>IF(AND(N(M165)&gt;0,O165&lt;&gt;""),O165/M165,"")</f>
        <v/>
      </c>
    </row>
    <row r="166">
      <c r="A166" s="4" t="n"/>
      <c r="B166" s="4" t="n"/>
      <c r="C166" s="4" t="n"/>
      <c r="D166" s="45" t="n"/>
      <c r="E166" s="45" t="n"/>
      <c r="F166" s="45" t="n"/>
      <c r="G166" s="4" t="n"/>
      <c r="H166" s="45" t="n"/>
      <c r="I166" s="4" t="n"/>
      <c r="J166" s="4" t="n"/>
      <c r="K166" s="4" t="n"/>
      <c r="L166" s="4" t="n"/>
      <c r="M166" s="44">
        <f>IF(AND(D166&lt;&gt;"",E166&lt;&gt;"",G166&lt;&gt;""),ABS(D166-E166)*G166,"")</f>
        <v/>
      </c>
      <c r="N166" s="13">
        <f>IF(AND(D166&lt;&gt;"",E166&lt;&gt;"",F166&lt;&gt;"",D166&lt;&gt;E166),ABS(F166-D166)/ABS(D166-E166),"")</f>
        <v/>
      </c>
      <c r="O166" s="44">
        <f>IF(AND(D166&lt;&gt;"",H166&lt;&gt;"",G166&lt;&gt;""),IF(C166="Short",D166-H166,H166-D166)*G166,"")</f>
        <v/>
      </c>
      <c r="P166" s="13">
        <f>IF(AND(N(M166)&gt;0,O166&lt;&gt;""),O166/M166,"")</f>
        <v/>
      </c>
    </row>
    <row r="167">
      <c r="A167" s="4" t="n"/>
      <c r="B167" s="4" t="n"/>
      <c r="C167" s="4" t="n"/>
      <c r="D167" s="45" t="n"/>
      <c r="E167" s="45" t="n"/>
      <c r="F167" s="45" t="n"/>
      <c r="G167" s="4" t="n"/>
      <c r="H167" s="45" t="n"/>
      <c r="I167" s="4" t="n"/>
      <c r="J167" s="4" t="n"/>
      <c r="K167" s="4" t="n"/>
      <c r="L167" s="4" t="n"/>
      <c r="M167" s="44">
        <f>IF(AND(D167&lt;&gt;"",E167&lt;&gt;"",G167&lt;&gt;""),ABS(D167-E167)*G167,"")</f>
        <v/>
      </c>
      <c r="N167" s="13">
        <f>IF(AND(D167&lt;&gt;"",E167&lt;&gt;"",F167&lt;&gt;"",D167&lt;&gt;E167),ABS(F167-D167)/ABS(D167-E167),"")</f>
        <v/>
      </c>
      <c r="O167" s="44">
        <f>IF(AND(D167&lt;&gt;"",H167&lt;&gt;"",G167&lt;&gt;""),IF(C167="Short",D167-H167,H167-D167)*G167,"")</f>
        <v/>
      </c>
      <c r="P167" s="13">
        <f>IF(AND(N(M167)&gt;0,O167&lt;&gt;""),O167/M167,"")</f>
        <v/>
      </c>
    </row>
    <row r="168">
      <c r="A168" s="4" t="n"/>
      <c r="B168" s="4" t="n"/>
      <c r="C168" s="4" t="n"/>
      <c r="D168" s="45" t="n"/>
      <c r="E168" s="45" t="n"/>
      <c r="F168" s="45" t="n"/>
      <c r="G168" s="4" t="n"/>
      <c r="H168" s="45" t="n"/>
      <c r="I168" s="4" t="n"/>
      <c r="J168" s="4" t="n"/>
      <c r="K168" s="4" t="n"/>
      <c r="L168" s="4" t="n"/>
      <c r="M168" s="44">
        <f>IF(AND(D168&lt;&gt;"",E168&lt;&gt;"",G168&lt;&gt;""),ABS(D168-E168)*G168,"")</f>
        <v/>
      </c>
      <c r="N168" s="13">
        <f>IF(AND(D168&lt;&gt;"",E168&lt;&gt;"",F168&lt;&gt;"",D168&lt;&gt;E168),ABS(F168-D168)/ABS(D168-E168),"")</f>
        <v/>
      </c>
      <c r="O168" s="44">
        <f>IF(AND(D168&lt;&gt;"",H168&lt;&gt;"",G168&lt;&gt;""),IF(C168="Short",D168-H168,H168-D168)*G168,"")</f>
        <v/>
      </c>
      <c r="P168" s="13">
        <f>IF(AND(N(M168)&gt;0,O168&lt;&gt;""),O168/M168,"")</f>
        <v/>
      </c>
    </row>
    <row r="169">
      <c r="A169" s="4" t="n"/>
      <c r="B169" s="4" t="n"/>
      <c r="C169" s="4" t="n"/>
      <c r="D169" s="45" t="n"/>
      <c r="E169" s="45" t="n"/>
      <c r="F169" s="45" t="n"/>
      <c r="G169" s="4" t="n"/>
      <c r="H169" s="45" t="n"/>
      <c r="I169" s="4" t="n"/>
      <c r="J169" s="4" t="n"/>
      <c r="K169" s="4" t="n"/>
      <c r="L169" s="4" t="n"/>
      <c r="M169" s="44">
        <f>IF(AND(D169&lt;&gt;"",E169&lt;&gt;"",G169&lt;&gt;""),ABS(D169-E169)*G169,"")</f>
        <v/>
      </c>
      <c r="N169" s="13">
        <f>IF(AND(D169&lt;&gt;"",E169&lt;&gt;"",F169&lt;&gt;"",D169&lt;&gt;E169),ABS(F169-D169)/ABS(D169-E169),"")</f>
        <v/>
      </c>
      <c r="O169" s="44">
        <f>IF(AND(D169&lt;&gt;"",H169&lt;&gt;"",G169&lt;&gt;""),IF(C169="Short",D169-H169,H169-D169)*G169,"")</f>
        <v/>
      </c>
      <c r="P169" s="13">
        <f>IF(AND(N(M169)&gt;0,O169&lt;&gt;""),O169/M169,"")</f>
        <v/>
      </c>
    </row>
    <row r="170">
      <c r="A170" s="4" t="n"/>
      <c r="B170" s="4" t="n"/>
      <c r="C170" s="4" t="n"/>
      <c r="D170" s="45" t="n"/>
      <c r="E170" s="45" t="n"/>
      <c r="F170" s="45" t="n"/>
      <c r="G170" s="4" t="n"/>
      <c r="H170" s="45" t="n"/>
      <c r="I170" s="4" t="n"/>
      <c r="J170" s="4" t="n"/>
      <c r="K170" s="4" t="n"/>
      <c r="L170" s="4" t="n"/>
      <c r="M170" s="44">
        <f>IF(AND(D170&lt;&gt;"",E170&lt;&gt;"",G170&lt;&gt;""),ABS(D170-E170)*G170,"")</f>
        <v/>
      </c>
      <c r="N170" s="13">
        <f>IF(AND(D170&lt;&gt;"",E170&lt;&gt;"",F170&lt;&gt;"",D170&lt;&gt;E170),ABS(F170-D170)/ABS(D170-E170),"")</f>
        <v/>
      </c>
      <c r="O170" s="44">
        <f>IF(AND(D170&lt;&gt;"",H170&lt;&gt;"",G170&lt;&gt;""),IF(C170="Short",D170-H170,H170-D170)*G170,"")</f>
        <v/>
      </c>
      <c r="P170" s="13">
        <f>IF(AND(N(M170)&gt;0,O170&lt;&gt;""),O170/M170,"")</f>
        <v/>
      </c>
    </row>
    <row r="171">
      <c r="A171" s="4" t="n"/>
      <c r="B171" s="4" t="n"/>
      <c r="C171" s="4" t="n"/>
      <c r="D171" s="45" t="n"/>
      <c r="E171" s="45" t="n"/>
      <c r="F171" s="45" t="n"/>
      <c r="G171" s="4" t="n"/>
      <c r="H171" s="45" t="n"/>
      <c r="I171" s="4" t="n"/>
      <c r="J171" s="4" t="n"/>
      <c r="K171" s="4" t="n"/>
      <c r="L171" s="4" t="n"/>
      <c r="M171" s="44">
        <f>IF(AND(D171&lt;&gt;"",E171&lt;&gt;"",G171&lt;&gt;""),ABS(D171-E171)*G171,"")</f>
        <v/>
      </c>
      <c r="N171" s="13">
        <f>IF(AND(D171&lt;&gt;"",E171&lt;&gt;"",F171&lt;&gt;"",D171&lt;&gt;E171),ABS(F171-D171)/ABS(D171-E171),"")</f>
        <v/>
      </c>
      <c r="O171" s="44">
        <f>IF(AND(D171&lt;&gt;"",H171&lt;&gt;"",G171&lt;&gt;""),IF(C171="Short",D171-H171,H171-D171)*G171,"")</f>
        <v/>
      </c>
      <c r="P171" s="13">
        <f>IF(AND(N(M171)&gt;0,O171&lt;&gt;""),O171/M171,"")</f>
        <v/>
      </c>
    </row>
    <row r="172">
      <c r="A172" s="4" t="n"/>
      <c r="B172" s="4" t="n"/>
      <c r="C172" s="4" t="n"/>
      <c r="D172" s="45" t="n"/>
      <c r="E172" s="45" t="n"/>
      <c r="F172" s="45" t="n"/>
      <c r="G172" s="4" t="n"/>
      <c r="H172" s="45" t="n"/>
      <c r="I172" s="4" t="n"/>
      <c r="J172" s="4" t="n"/>
      <c r="K172" s="4" t="n"/>
      <c r="L172" s="4" t="n"/>
      <c r="M172" s="44">
        <f>IF(AND(D172&lt;&gt;"",E172&lt;&gt;"",G172&lt;&gt;""),ABS(D172-E172)*G172,"")</f>
        <v/>
      </c>
      <c r="N172" s="13">
        <f>IF(AND(D172&lt;&gt;"",E172&lt;&gt;"",F172&lt;&gt;"",D172&lt;&gt;E172),ABS(F172-D172)/ABS(D172-E172),"")</f>
        <v/>
      </c>
      <c r="O172" s="44">
        <f>IF(AND(D172&lt;&gt;"",H172&lt;&gt;"",G172&lt;&gt;""),IF(C172="Short",D172-H172,H172-D172)*G172,"")</f>
        <v/>
      </c>
      <c r="P172" s="13">
        <f>IF(AND(N(M172)&gt;0,O172&lt;&gt;""),O172/M172,"")</f>
        <v/>
      </c>
    </row>
    <row r="173">
      <c r="A173" s="4" t="n"/>
      <c r="B173" s="4" t="n"/>
      <c r="C173" s="4" t="n"/>
      <c r="D173" s="45" t="n"/>
      <c r="E173" s="45" t="n"/>
      <c r="F173" s="45" t="n"/>
      <c r="G173" s="4" t="n"/>
      <c r="H173" s="45" t="n"/>
      <c r="I173" s="4" t="n"/>
      <c r="J173" s="4" t="n"/>
      <c r="K173" s="4" t="n"/>
      <c r="L173" s="4" t="n"/>
      <c r="M173" s="44">
        <f>IF(AND(D173&lt;&gt;"",E173&lt;&gt;"",G173&lt;&gt;""),ABS(D173-E173)*G173,"")</f>
        <v/>
      </c>
      <c r="N173" s="13">
        <f>IF(AND(D173&lt;&gt;"",E173&lt;&gt;"",F173&lt;&gt;"",D173&lt;&gt;E173),ABS(F173-D173)/ABS(D173-E173),"")</f>
        <v/>
      </c>
      <c r="O173" s="44">
        <f>IF(AND(D173&lt;&gt;"",H173&lt;&gt;"",G173&lt;&gt;""),IF(C173="Short",D173-H173,H173-D173)*G173,"")</f>
        <v/>
      </c>
      <c r="P173" s="13">
        <f>IF(AND(N(M173)&gt;0,O173&lt;&gt;""),O173/M173,"")</f>
        <v/>
      </c>
    </row>
    <row r="174">
      <c r="A174" s="4" t="n"/>
      <c r="B174" s="4" t="n"/>
      <c r="C174" s="4" t="n"/>
      <c r="D174" s="45" t="n"/>
      <c r="E174" s="45" t="n"/>
      <c r="F174" s="45" t="n"/>
      <c r="G174" s="4" t="n"/>
      <c r="H174" s="45" t="n"/>
      <c r="I174" s="4" t="n"/>
      <c r="J174" s="4" t="n"/>
      <c r="K174" s="4" t="n"/>
      <c r="L174" s="4" t="n"/>
      <c r="M174" s="44">
        <f>IF(AND(D174&lt;&gt;"",E174&lt;&gt;"",G174&lt;&gt;""),ABS(D174-E174)*G174,"")</f>
        <v/>
      </c>
      <c r="N174" s="13">
        <f>IF(AND(D174&lt;&gt;"",E174&lt;&gt;"",F174&lt;&gt;"",D174&lt;&gt;E174),ABS(F174-D174)/ABS(D174-E174),"")</f>
        <v/>
      </c>
      <c r="O174" s="44">
        <f>IF(AND(D174&lt;&gt;"",H174&lt;&gt;"",G174&lt;&gt;""),IF(C174="Short",D174-H174,H174-D174)*G174,"")</f>
        <v/>
      </c>
      <c r="P174" s="13">
        <f>IF(AND(N(M174)&gt;0,O174&lt;&gt;""),O174/M174,"")</f>
        <v/>
      </c>
    </row>
    <row r="175">
      <c r="A175" s="4" t="n"/>
      <c r="B175" s="4" t="n"/>
      <c r="C175" s="4" t="n"/>
      <c r="D175" s="45" t="n"/>
      <c r="E175" s="45" t="n"/>
      <c r="F175" s="45" t="n"/>
      <c r="G175" s="4" t="n"/>
      <c r="H175" s="45" t="n"/>
      <c r="I175" s="4" t="n"/>
      <c r="J175" s="4" t="n"/>
      <c r="K175" s="4" t="n"/>
      <c r="L175" s="4" t="n"/>
      <c r="M175" s="44">
        <f>IF(AND(D175&lt;&gt;"",E175&lt;&gt;"",G175&lt;&gt;""),ABS(D175-E175)*G175,"")</f>
        <v/>
      </c>
      <c r="N175" s="13">
        <f>IF(AND(D175&lt;&gt;"",E175&lt;&gt;"",F175&lt;&gt;"",D175&lt;&gt;E175),ABS(F175-D175)/ABS(D175-E175),"")</f>
        <v/>
      </c>
      <c r="O175" s="44">
        <f>IF(AND(D175&lt;&gt;"",H175&lt;&gt;"",G175&lt;&gt;""),IF(C175="Short",D175-H175,H175-D175)*G175,"")</f>
        <v/>
      </c>
      <c r="P175" s="13">
        <f>IF(AND(N(M175)&gt;0,O175&lt;&gt;""),O175/M175,"")</f>
        <v/>
      </c>
    </row>
    <row r="176">
      <c r="A176" s="4" t="n"/>
      <c r="B176" s="4" t="n"/>
      <c r="C176" s="4" t="n"/>
      <c r="D176" s="45" t="n"/>
      <c r="E176" s="45" t="n"/>
      <c r="F176" s="45" t="n"/>
      <c r="G176" s="4" t="n"/>
      <c r="H176" s="45" t="n"/>
      <c r="I176" s="4" t="n"/>
      <c r="J176" s="4" t="n"/>
      <c r="K176" s="4" t="n"/>
      <c r="L176" s="4" t="n"/>
      <c r="M176" s="44">
        <f>IF(AND(D176&lt;&gt;"",E176&lt;&gt;"",G176&lt;&gt;""),ABS(D176-E176)*G176,"")</f>
        <v/>
      </c>
      <c r="N176" s="13">
        <f>IF(AND(D176&lt;&gt;"",E176&lt;&gt;"",F176&lt;&gt;"",D176&lt;&gt;E176),ABS(F176-D176)/ABS(D176-E176),"")</f>
        <v/>
      </c>
      <c r="O176" s="44">
        <f>IF(AND(D176&lt;&gt;"",H176&lt;&gt;"",G176&lt;&gt;""),IF(C176="Short",D176-H176,H176-D176)*G176,"")</f>
        <v/>
      </c>
      <c r="P176" s="13">
        <f>IF(AND(N(M176)&gt;0,O176&lt;&gt;""),O176/M176,"")</f>
        <v/>
      </c>
    </row>
    <row r="177">
      <c r="A177" s="4" t="n"/>
      <c r="B177" s="4" t="n"/>
      <c r="C177" s="4" t="n"/>
      <c r="D177" s="45" t="n"/>
      <c r="E177" s="45" t="n"/>
      <c r="F177" s="45" t="n"/>
      <c r="G177" s="4" t="n"/>
      <c r="H177" s="45" t="n"/>
      <c r="I177" s="4" t="n"/>
      <c r="J177" s="4" t="n"/>
      <c r="K177" s="4" t="n"/>
      <c r="L177" s="4" t="n"/>
      <c r="M177" s="44">
        <f>IF(AND(D177&lt;&gt;"",E177&lt;&gt;"",G177&lt;&gt;""),ABS(D177-E177)*G177,"")</f>
        <v/>
      </c>
      <c r="N177" s="13">
        <f>IF(AND(D177&lt;&gt;"",E177&lt;&gt;"",F177&lt;&gt;"",D177&lt;&gt;E177),ABS(F177-D177)/ABS(D177-E177),"")</f>
        <v/>
      </c>
      <c r="O177" s="44">
        <f>IF(AND(D177&lt;&gt;"",H177&lt;&gt;"",G177&lt;&gt;""),IF(C177="Short",D177-H177,H177-D177)*G177,"")</f>
        <v/>
      </c>
      <c r="P177" s="13">
        <f>IF(AND(N(M177)&gt;0,O177&lt;&gt;""),O177/M177,"")</f>
        <v/>
      </c>
    </row>
    <row r="178">
      <c r="A178" s="4" t="n"/>
      <c r="B178" s="4" t="n"/>
      <c r="C178" s="4" t="n"/>
      <c r="D178" s="45" t="n"/>
      <c r="E178" s="45" t="n"/>
      <c r="F178" s="45" t="n"/>
      <c r="G178" s="4" t="n"/>
      <c r="H178" s="45" t="n"/>
      <c r="I178" s="4" t="n"/>
      <c r="J178" s="4" t="n"/>
      <c r="K178" s="4" t="n"/>
      <c r="L178" s="4" t="n"/>
      <c r="M178" s="44">
        <f>IF(AND(D178&lt;&gt;"",E178&lt;&gt;"",G178&lt;&gt;""),ABS(D178-E178)*G178,"")</f>
        <v/>
      </c>
      <c r="N178" s="13">
        <f>IF(AND(D178&lt;&gt;"",E178&lt;&gt;"",F178&lt;&gt;"",D178&lt;&gt;E178),ABS(F178-D178)/ABS(D178-E178),"")</f>
        <v/>
      </c>
      <c r="O178" s="44">
        <f>IF(AND(D178&lt;&gt;"",H178&lt;&gt;"",G178&lt;&gt;""),IF(C178="Short",D178-H178,H178-D178)*G178,"")</f>
        <v/>
      </c>
      <c r="P178" s="13">
        <f>IF(AND(N(M178)&gt;0,O178&lt;&gt;""),O178/M178,"")</f>
        <v/>
      </c>
    </row>
    <row r="179">
      <c r="A179" s="4" t="n"/>
      <c r="B179" s="4" t="n"/>
      <c r="C179" s="4" t="n"/>
      <c r="D179" s="45" t="n"/>
      <c r="E179" s="45" t="n"/>
      <c r="F179" s="45" t="n"/>
      <c r="G179" s="4" t="n"/>
      <c r="H179" s="45" t="n"/>
      <c r="I179" s="4" t="n"/>
      <c r="J179" s="4" t="n"/>
      <c r="K179" s="4" t="n"/>
      <c r="L179" s="4" t="n"/>
      <c r="M179" s="44">
        <f>IF(AND(D179&lt;&gt;"",E179&lt;&gt;"",G179&lt;&gt;""),ABS(D179-E179)*G179,"")</f>
        <v/>
      </c>
      <c r="N179" s="13">
        <f>IF(AND(D179&lt;&gt;"",E179&lt;&gt;"",F179&lt;&gt;"",D179&lt;&gt;E179),ABS(F179-D179)/ABS(D179-E179),"")</f>
        <v/>
      </c>
      <c r="O179" s="44">
        <f>IF(AND(D179&lt;&gt;"",H179&lt;&gt;"",G179&lt;&gt;""),IF(C179="Short",D179-H179,H179-D179)*G179,"")</f>
        <v/>
      </c>
      <c r="P179" s="13">
        <f>IF(AND(N(M179)&gt;0,O179&lt;&gt;""),O179/M179,"")</f>
        <v/>
      </c>
    </row>
    <row r="180">
      <c r="A180" s="4" t="n"/>
      <c r="B180" s="4" t="n"/>
      <c r="C180" s="4" t="n"/>
      <c r="D180" s="45" t="n"/>
      <c r="E180" s="45" t="n"/>
      <c r="F180" s="45" t="n"/>
      <c r="G180" s="4" t="n"/>
      <c r="H180" s="45" t="n"/>
      <c r="I180" s="4" t="n"/>
      <c r="J180" s="4" t="n"/>
      <c r="K180" s="4" t="n"/>
      <c r="L180" s="4" t="n"/>
      <c r="M180" s="44">
        <f>IF(AND(D180&lt;&gt;"",E180&lt;&gt;"",G180&lt;&gt;""),ABS(D180-E180)*G180,"")</f>
        <v/>
      </c>
      <c r="N180" s="13">
        <f>IF(AND(D180&lt;&gt;"",E180&lt;&gt;"",F180&lt;&gt;"",D180&lt;&gt;E180),ABS(F180-D180)/ABS(D180-E180),"")</f>
        <v/>
      </c>
      <c r="O180" s="44">
        <f>IF(AND(D180&lt;&gt;"",H180&lt;&gt;"",G180&lt;&gt;""),IF(C180="Short",D180-H180,H180-D180)*G180,"")</f>
        <v/>
      </c>
      <c r="P180" s="13">
        <f>IF(AND(N(M180)&gt;0,O180&lt;&gt;""),O180/M180,"")</f>
        <v/>
      </c>
    </row>
    <row r="181">
      <c r="A181" s="4" t="n"/>
      <c r="B181" s="4" t="n"/>
      <c r="C181" s="4" t="n"/>
      <c r="D181" s="45" t="n"/>
      <c r="E181" s="45" t="n"/>
      <c r="F181" s="45" t="n"/>
      <c r="G181" s="4" t="n"/>
      <c r="H181" s="45" t="n"/>
      <c r="I181" s="4" t="n"/>
      <c r="J181" s="4" t="n"/>
      <c r="K181" s="4" t="n"/>
      <c r="L181" s="4" t="n"/>
      <c r="M181" s="44">
        <f>IF(AND(D181&lt;&gt;"",E181&lt;&gt;"",G181&lt;&gt;""),ABS(D181-E181)*G181,"")</f>
        <v/>
      </c>
      <c r="N181" s="13">
        <f>IF(AND(D181&lt;&gt;"",E181&lt;&gt;"",F181&lt;&gt;"",D181&lt;&gt;E181),ABS(F181-D181)/ABS(D181-E181),"")</f>
        <v/>
      </c>
      <c r="O181" s="44">
        <f>IF(AND(D181&lt;&gt;"",H181&lt;&gt;"",G181&lt;&gt;""),IF(C181="Short",D181-H181,H181-D181)*G181,"")</f>
        <v/>
      </c>
      <c r="P181" s="13">
        <f>IF(AND(N(M181)&gt;0,O181&lt;&gt;""),O181/M181,"")</f>
        <v/>
      </c>
    </row>
    <row r="182">
      <c r="A182" s="4" t="n"/>
      <c r="B182" s="4" t="n"/>
      <c r="C182" s="4" t="n"/>
      <c r="D182" s="45" t="n"/>
      <c r="E182" s="45" t="n"/>
      <c r="F182" s="45" t="n"/>
      <c r="G182" s="4" t="n"/>
      <c r="H182" s="45" t="n"/>
      <c r="I182" s="4" t="n"/>
      <c r="J182" s="4" t="n"/>
      <c r="K182" s="4" t="n"/>
      <c r="L182" s="4" t="n"/>
      <c r="M182" s="44">
        <f>IF(AND(D182&lt;&gt;"",E182&lt;&gt;"",G182&lt;&gt;""),ABS(D182-E182)*G182,"")</f>
        <v/>
      </c>
      <c r="N182" s="13">
        <f>IF(AND(D182&lt;&gt;"",E182&lt;&gt;"",F182&lt;&gt;"",D182&lt;&gt;E182),ABS(F182-D182)/ABS(D182-E182),"")</f>
        <v/>
      </c>
      <c r="O182" s="44">
        <f>IF(AND(D182&lt;&gt;"",H182&lt;&gt;"",G182&lt;&gt;""),IF(C182="Short",D182-H182,H182-D182)*G182,"")</f>
        <v/>
      </c>
      <c r="P182" s="13">
        <f>IF(AND(N(M182)&gt;0,O182&lt;&gt;""),O182/M182,"")</f>
        <v/>
      </c>
    </row>
    <row r="183">
      <c r="A183" s="4" t="n"/>
      <c r="B183" s="4" t="n"/>
      <c r="C183" s="4" t="n"/>
      <c r="D183" s="45" t="n"/>
      <c r="E183" s="45" t="n"/>
      <c r="F183" s="45" t="n"/>
      <c r="G183" s="4" t="n"/>
      <c r="H183" s="45" t="n"/>
      <c r="I183" s="4" t="n"/>
      <c r="J183" s="4" t="n"/>
      <c r="K183" s="4" t="n"/>
      <c r="L183" s="4" t="n"/>
      <c r="M183" s="44">
        <f>IF(AND(D183&lt;&gt;"",E183&lt;&gt;"",G183&lt;&gt;""),ABS(D183-E183)*G183,"")</f>
        <v/>
      </c>
      <c r="N183" s="13">
        <f>IF(AND(D183&lt;&gt;"",E183&lt;&gt;"",F183&lt;&gt;"",D183&lt;&gt;E183),ABS(F183-D183)/ABS(D183-E183),"")</f>
        <v/>
      </c>
      <c r="O183" s="44">
        <f>IF(AND(D183&lt;&gt;"",H183&lt;&gt;"",G183&lt;&gt;""),IF(C183="Short",D183-H183,H183-D183)*G183,"")</f>
        <v/>
      </c>
      <c r="P183" s="13">
        <f>IF(AND(N(M183)&gt;0,O183&lt;&gt;""),O183/M183,"")</f>
        <v/>
      </c>
    </row>
    <row r="184">
      <c r="A184" s="4" t="n"/>
      <c r="B184" s="4" t="n"/>
      <c r="C184" s="4" t="n"/>
      <c r="D184" s="45" t="n"/>
      <c r="E184" s="45" t="n"/>
      <c r="F184" s="45" t="n"/>
      <c r="G184" s="4" t="n"/>
      <c r="H184" s="45" t="n"/>
      <c r="I184" s="4" t="n"/>
      <c r="J184" s="4" t="n"/>
      <c r="K184" s="4" t="n"/>
      <c r="L184" s="4" t="n"/>
      <c r="M184" s="44">
        <f>IF(AND(D184&lt;&gt;"",E184&lt;&gt;"",G184&lt;&gt;""),ABS(D184-E184)*G184,"")</f>
        <v/>
      </c>
      <c r="N184" s="13">
        <f>IF(AND(D184&lt;&gt;"",E184&lt;&gt;"",F184&lt;&gt;"",D184&lt;&gt;E184),ABS(F184-D184)/ABS(D184-E184),"")</f>
        <v/>
      </c>
      <c r="O184" s="44">
        <f>IF(AND(D184&lt;&gt;"",H184&lt;&gt;"",G184&lt;&gt;""),IF(C184="Short",D184-H184,H184-D184)*G184,"")</f>
        <v/>
      </c>
      <c r="P184" s="13">
        <f>IF(AND(N(M184)&gt;0,O184&lt;&gt;""),O184/M184,"")</f>
        <v/>
      </c>
    </row>
    <row r="185">
      <c r="A185" s="4" t="n"/>
      <c r="B185" s="4" t="n"/>
      <c r="C185" s="4" t="n"/>
      <c r="D185" s="45" t="n"/>
      <c r="E185" s="45" t="n"/>
      <c r="F185" s="45" t="n"/>
      <c r="G185" s="4" t="n"/>
      <c r="H185" s="45" t="n"/>
      <c r="I185" s="4" t="n"/>
      <c r="J185" s="4" t="n"/>
      <c r="K185" s="4" t="n"/>
      <c r="L185" s="4" t="n"/>
      <c r="M185" s="44">
        <f>IF(AND(D185&lt;&gt;"",E185&lt;&gt;"",G185&lt;&gt;""),ABS(D185-E185)*G185,"")</f>
        <v/>
      </c>
      <c r="N185" s="13">
        <f>IF(AND(D185&lt;&gt;"",E185&lt;&gt;"",F185&lt;&gt;"",D185&lt;&gt;E185),ABS(F185-D185)/ABS(D185-E185),"")</f>
        <v/>
      </c>
      <c r="O185" s="44">
        <f>IF(AND(D185&lt;&gt;"",H185&lt;&gt;"",G185&lt;&gt;""),IF(C185="Short",D185-H185,H185-D185)*G185,"")</f>
        <v/>
      </c>
      <c r="P185" s="13">
        <f>IF(AND(N(M185)&gt;0,O185&lt;&gt;""),O185/M185,"")</f>
        <v/>
      </c>
    </row>
    <row r="186">
      <c r="A186" s="4" t="n"/>
      <c r="B186" s="4" t="n"/>
      <c r="C186" s="4" t="n"/>
      <c r="D186" s="45" t="n"/>
      <c r="E186" s="45" t="n"/>
      <c r="F186" s="45" t="n"/>
      <c r="G186" s="4" t="n"/>
      <c r="H186" s="45" t="n"/>
      <c r="I186" s="4" t="n"/>
      <c r="J186" s="4" t="n"/>
      <c r="K186" s="4" t="n"/>
      <c r="L186" s="4" t="n"/>
      <c r="M186" s="44">
        <f>IF(AND(D186&lt;&gt;"",E186&lt;&gt;"",G186&lt;&gt;""),ABS(D186-E186)*G186,"")</f>
        <v/>
      </c>
      <c r="N186" s="13">
        <f>IF(AND(D186&lt;&gt;"",E186&lt;&gt;"",F186&lt;&gt;"",D186&lt;&gt;E186),ABS(F186-D186)/ABS(D186-E186),"")</f>
        <v/>
      </c>
      <c r="O186" s="44">
        <f>IF(AND(D186&lt;&gt;"",H186&lt;&gt;"",G186&lt;&gt;""),IF(C186="Short",D186-H186,H186-D186)*G186,"")</f>
        <v/>
      </c>
      <c r="P186" s="13">
        <f>IF(AND(N(M186)&gt;0,O186&lt;&gt;""),O186/M186,"")</f>
        <v/>
      </c>
    </row>
    <row r="187">
      <c r="A187" s="4" t="n"/>
      <c r="B187" s="4" t="n"/>
      <c r="C187" s="4" t="n"/>
      <c r="D187" s="45" t="n"/>
      <c r="E187" s="45" t="n"/>
      <c r="F187" s="45" t="n"/>
      <c r="G187" s="4" t="n"/>
      <c r="H187" s="45" t="n"/>
      <c r="I187" s="4" t="n"/>
      <c r="J187" s="4" t="n"/>
      <c r="K187" s="4" t="n"/>
      <c r="L187" s="4" t="n"/>
      <c r="M187" s="44">
        <f>IF(AND(D187&lt;&gt;"",E187&lt;&gt;"",G187&lt;&gt;""),ABS(D187-E187)*G187,"")</f>
        <v/>
      </c>
      <c r="N187" s="13">
        <f>IF(AND(D187&lt;&gt;"",E187&lt;&gt;"",F187&lt;&gt;"",D187&lt;&gt;E187),ABS(F187-D187)/ABS(D187-E187),"")</f>
        <v/>
      </c>
      <c r="O187" s="44">
        <f>IF(AND(D187&lt;&gt;"",H187&lt;&gt;"",G187&lt;&gt;""),IF(C187="Short",D187-H187,H187-D187)*G187,"")</f>
        <v/>
      </c>
      <c r="P187" s="13">
        <f>IF(AND(N(M187)&gt;0,O187&lt;&gt;""),O187/M187,"")</f>
        <v/>
      </c>
    </row>
    <row r="188">
      <c r="A188" s="4" t="n"/>
      <c r="B188" s="4" t="n"/>
      <c r="C188" s="4" t="n"/>
      <c r="D188" s="45" t="n"/>
      <c r="E188" s="45" t="n"/>
      <c r="F188" s="45" t="n"/>
      <c r="G188" s="4" t="n"/>
      <c r="H188" s="45" t="n"/>
      <c r="I188" s="4" t="n"/>
      <c r="J188" s="4" t="n"/>
      <c r="K188" s="4" t="n"/>
      <c r="L188" s="4" t="n"/>
      <c r="M188" s="44">
        <f>IF(AND(D188&lt;&gt;"",E188&lt;&gt;"",G188&lt;&gt;""),ABS(D188-E188)*G188,"")</f>
        <v/>
      </c>
      <c r="N188" s="13">
        <f>IF(AND(D188&lt;&gt;"",E188&lt;&gt;"",F188&lt;&gt;"",D188&lt;&gt;E188),ABS(F188-D188)/ABS(D188-E188),"")</f>
        <v/>
      </c>
      <c r="O188" s="44">
        <f>IF(AND(D188&lt;&gt;"",H188&lt;&gt;"",G188&lt;&gt;""),IF(C188="Short",D188-H188,H188-D188)*G188,"")</f>
        <v/>
      </c>
      <c r="P188" s="13">
        <f>IF(AND(N(M188)&gt;0,O188&lt;&gt;""),O188/M188,"")</f>
        <v/>
      </c>
    </row>
    <row r="189">
      <c r="A189" s="4" t="n"/>
      <c r="B189" s="4" t="n"/>
      <c r="C189" s="4" t="n"/>
      <c r="D189" s="45" t="n"/>
      <c r="E189" s="45" t="n"/>
      <c r="F189" s="45" t="n"/>
      <c r="G189" s="4" t="n"/>
      <c r="H189" s="45" t="n"/>
      <c r="I189" s="4" t="n"/>
      <c r="J189" s="4" t="n"/>
      <c r="K189" s="4" t="n"/>
      <c r="L189" s="4" t="n"/>
      <c r="M189" s="44">
        <f>IF(AND(D189&lt;&gt;"",E189&lt;&gt;"",G189&lt;&gt;""),ABS(D189-E189)*G189,"")</f>
        <v/>
      </c>
      <c r="N189" s="13">
        <f>IF(AND(D189&lt;&gt;"",E189&lt;&gt;"",F189&lt;&gt;"",D189&lt;&gt;E189),ABS(F189-D189)/ABS(D189-E189),"")</f>
        <v/>
      </c>
      <c r="O189" s="44">
        <f>IF(AND(D189&lt;&gt;"",H189&lt;&gt;"",G189&lt;&gt;""),IF(C189="Short",D189-H189,H189-D189)*G189,"")</f>
        <v/>
      </c>
      <c r="P189" s="13">
        <f>IF(AND(N(M189)&gt;0,O189&lt;&gt;""),O189/M189,"")</f>
        <v/>
      </c>
    </row>
    <row r="190">
      <c r="A190" s="4" t="n"/>
      <c r="B190" s="4" t="n"/>
      <c r="C190" s="4" t="n"/>
      <c r="D190" s="45" t="n"/>
      <c r="E190" s="45" t="n"/>
      <c r="F190" s="45" t="n"/>
      <c r="G190" s="4" t="n"/>
      <c r="H190" s="45" t="n"/>
      <c r="I190" s="4" t="n"/>
      <c r="J190" s="4" t="n"/>
      <c r="K190" s="4" t="n"/>
      <c r="L190" s="4" t="n"/>
      <c r="M190" s="44">
        <f>IF(AND(D190&lt;&gt;"",E190&lt;&gt;"",G190&lt;&gt;""),ABS(D190-E190)*G190,"")</f>
        <v/>
      </c>
      <c r="N190" s="13">
        <f>IF(AND(D190&lt;&gt;"",E190&lt;&gt;"",F190&lt;&gt;"",D190&lt;&gt;E190),ABS(F190-D190)/ABS(D190-E190),"")</f>
        <v/>
      </c>
      <c r="O190" s="44">
        <f>IF(AND(D190&lt;&gt;"",H190&lt;&gt;"",G190&lt;&gt;""),IF(C190="Short",D190-H190,H190-D190)*G190,"")</f>
        <v/>
      </c>
      <c r="P190" s="13">
        <f>IF(AND(N(M190)&gt;0,O190&lt;&gt;""),O190/M190,"")</f>
        <v/>
      </c>
    </row>
    <row r="191">
      <c r="A191" s="4" t="n"/>
      <c r="B191" s="4" t="n"/>
      <c r="C191" s="4" t="n"/>
      <c r="D191" s="45" t="n"/>
      <c r="E191" s="45" t="n"/>
      <c r="F191" s="45" t="n"/>
      <c r="G191" s="4" t="n"/>
      <c r="H191" s="45" t="n"/>
      <c r="I191" s="4" t="n"/>
      <c r="J191" s="4" t="n"/>
      <c r="K191" s="4" t="n"/>
      <c r="L191" s="4" t="n"/>
      <c r="M191" s="44">
        <f>IF(AND(D191&lt;&gt;"",E191&lt;&gt;"",G191&lt;&gt;""),ABS(D191-E191)*G191,"")</f>
        <v/>
      </c>
      <c r="N191" s="13">
        <f>IF(AND(D191&lt;&gt;"",E191&lt;&gt;"",F191&lt;&gt;"",D191&lt;&gt;E191),ABS(F191-D191)/ABS(D191-E191),"")</f>
        <v/>
      </c>
      <c r="O191" s="44">
        <f>IF(AND(D191&lt;&gt;"",H191&lt;&gt;"",G191&lt;&gt;""),IF(C191="Short",D191-H191,H191-D191)*G191,"")</f>
        <v/>
      </c>
      <c r="P191" s="13">
        <f>IF(AND(N(M191)&gt;0,O191&lt;&gt;""),O191/M191,"")</f>
        <v/>
      </c>
    </row>
    <row r="192">
      <c r="A192" s="4" t="n"/>
      <c r="B192" s="4" t="n"/>
      <c r="C192" s="4" t="n"/>
      <c r="D192" s="45" t="n"/>
      <c r="E192" s="45" t="n"/>
      <c r="F192" s="45" t="n"/>
      <c r="G192" s="4" t="n"/>
      <c r="H192" s="45" t="n"/>
      <c r="I192" s="4" t="n"/>
      <c r="J192" s="4" t="n"/>
      <c r="K192" s="4" t="n"/>
      <c r="L192" s="4" t="n"/>
      <c r="M192" s="44">
        <f>IF(AND(D192&lt;&gt;"",E192&lt;&gt;"",G192&lt;&gt;""),ABS(D192-E192)*G192,"")</f>
        <v/>
      </c>
      <c r="N192" s="13">
        <f>IF(AND(D192&lt;&gt;"",E192&lt;&gt;"",F192&lt;&gt;"",D192&lt;&gt;E192),ABS(F192-D192)/ABS(D192-E192),"")</f>
        <v/>
      </c>
      <c r="O192" s="44">
        <f>IF(AND(D192&lt;&gt;"",H192&lt;&gt;"",G192&lt;&gt;""),IF(C192="Short",D192-H192,H192-D192)*G192,"")</f>
        <v/>
      </c>
      <c r="P192" s="13">
        <f>IF(AND(N(M192)&gt;0,O192&lt;&gt;""),O192/M192,"")</f>
        <v/>
      </c>
    </row>
    <row r="193">
      <c r="A193" s="4" t="n"/>
      <c r="B193" s="4" t="n"/>
      <c r="C193" s="4" t="n"/>
      <c r="D193" s="45" t="n"/>
      <c r="E193" s="45" t="n"/>
      <c r="F193" s="45" t="n"/>
      <c r="G193" s="4" t="n"/>
      <c r="H193" s="45" t="n"/>
      <c r="I193" s="4" t="n"/>
      <c r="J193" s="4" t="n"/>
      <c r="K193" s="4" t="n"/>
      <c r="L193" s="4" t="n"/>
      <c r="M193" s="44">
        <f>IF(AND(D193&lt;&gt;"",E193&lt;&gt;"",G193&lt;&gt;""),ABS(D193-E193)*G193,"")</f>
        <v/>
      </c>
      <c r="N193" s="13">
        <f>IF(AND(D193&lt;&gt;"",E193&lt;&gt;"",F193&lt;&gt;"",D193&lt;&gt;E193),ABS(F193-D193)/ABS(D193-E193),"")</f>
        <v/>
      </c>
      <c r="O193" s="44">
        <f>IF(AND(D193&lt;&gt;"",H193&lt;&gt;"",G193&lt;&gt;""),IF(C193="Short",D193-H193,H193-D193)*G193,"")</f>
        <v/>
      </c>
      <c r="P193" s="13">
        <f>IF(AND(N(M193)&gt;0,O193&lt;&gt;""),O193/M193,"")</f>
        <v/>
      </c>
    </row>
    <row r="194">
      <c r="A194" s="4" t="n"/>
      <c r="B194" s="4" t="n"/>
      <c r="C194" s="4" t="n"/>
      <c r="D194" s="45" t="n"/>
      <c r="E194" s="45" t="n"/>
      <c r="F194" s="45" t="n"/>
      <c r="G194" s="4" t="n"/>
      <c r="H194" s="45" t="n"/>
      <c r="I194" s="4" t="n"/>
      <c r="J194" s="4" t="n"/>
      <c r="K194" s="4" t="n"/>
      <c r="L194" s="4" t="n"/>
      <c r="M194" s="44">
        <f>IF(AND(D194&lt;&gt;"",E194&lt;&gt;"",G194&lt;&gt;""),ABS(D194-E194)*G194,"")</f>
        <v/>
      </c>
      <c r="N194" s="13">
        <f>IF(AND(D194&lt;&gt;"",E194&lt;&gt;"",F194&lt;&gt;"",D194&lt;&gt;E194),ABS(F194-D194)/ABS(D194-E194),"")</f>
        <v/>
      </c>
      <c r="O194" s="44">
        <f>IF(AND(D194&lt;&gt;"",H194&lt;&gt;"",G194&lt;&gt;""),IF(C194="Short",D194-H194,H194-D194)*G194,"")</f>
        <v/>
      </c>
      <c r="P194" s="13">
        <f>IF(AND(N(M194)&gt;0,O194&lt;&gt;""),O194/M194,"")</f>
        <v/>
      </c>
    </row>
    <row r="195">
      <c r="A195" s="4" t="n"/>
      <c r="B195" s="4" t="n"/>
      <c r="C195" s="4" t="n"/>
      <c r="D195" s="45" t="n"/>
      <c r="E195" s="45" t="n"/>
      <c r="F195" s="45" t="n"/>
      <c r="G195" s="4" t="n"/>
      <c r="H195" s="45" t="n"/>
      <c r="I195" s="4" t="n"/>
      <c r="J195" s="4" t="n"/>
      <c r="K195" s="4" t="n"/>
      <c r="L195" s="4" t="n"/>
      <c r="M195" s="44">
        <f>IF(AND(D195&lt;&gt;"",E195&lt;&gt;"",G195&lt;&gt;""),ABS(D195-E195)*G195,"")</f>
        <v/>
      </c>
      <c r="N195" s="13">
        <f>IF(AND(D195&lt;&gt;"",E195&lt;&gt;"",F195&lt;&gt;"",D195&lt;&gt;E195),ABS(F195-D195)/ABS(D195-E195),"")</f>
        <v/>
      </c>
      <c r="O195" s="44">
        <f>IF(AND(D195&lt;&gt;"",H195&lt;&gt;"",G195&lt;&gt;""),IF(C195="Short",D195-H195,H195-D195)*G195,"")</f>
        <v/>
      </c>
      <c r="P195" s="13">
        <f>IF(AND(N(M195)&gt;0,O195&lt;&gt;""),O195/M195,"")</f>
        <v/>
      </c>
    </row>
    <row r="196">
      <c r="A196" s="4" t="n"/>
      <c r="B196" s="4" t="n"/>
      <c r="C196" s="4" t="n"/>
      <c r="D196" s="45" t="n"/>
      <c r="E196" s="45" t="n"/>
      <c r="F196" s="45" t="n"/>
      <c r="G196" s="4" t="n"/>
      <c r="H196" s="45" t="n"/>
      <c r="I196" s="4" t="n"/>
      <c r="J196" s="4" t="n"/>
      <c r="K196" s="4" t="n"/>
      <c r="L196" s="4" t="n"/>
      <c r="M196" s="44">
        <f>IF(AND(D196&lt;&gt;"",E196&lt;&gt;"",G196&lt;&gt;""),ABS(D196-E196)*G196,"")</f>
        <v/>
      </c>
      <c r="N196" s="13">
        <f>IF(AND(D196&lt;&gt;"",E196&lt;&gt;"",F196&lt;&gt;"",D196&lt;&gt;E196),ABS(F196-D196)/ABS(D196-E196),"")</f>
        <v/>
      </c>
      <c r="O196" s="44">
        <f>IF(AND(D196&lt;&gt;"",H196&lt;&gt;"",G196&lt;&gt;""),IF(C196="Short",D196-H196,H196-D196)*G196,"")</f>
        <v/>
      </c>
      <c r="P196" s="13">
        <f>IF(AND(N(M196)&gt;0,O196&lt;&gt;""),O196/M196,"")</f>
        <v/>
      </c>
    </row>
    <row r="197">
      <c r="A197" s="4" t="n"/>
      <c r="B197" s="4" t="n"/>
      <c r="C197" s="4" t="n"/>
      <c r="D197" s="45" t="n"/>
      <c r="E197" s="45" t="n"/>
      <c r="F197" s="45" t="n"/>
      <c r="G197" s="4" t="n"/>
      <c r="H197" s="45" t="n"/>
      <c r="I197" s="4" t="n"/>
      <c r="J197" s="4" t="n"/>
      <c r="K197" s="4" t="n"/>
      <c r="L197" s="4" t="n"/>
      <c r="M197" s="44">
        <f>IF(AND(D197&lt;&gt;"",E197&lt;&gt;"",G197&lt;&gt;""),ABS(D197-E197)*G197,"")</f>
        <v/>
      </c>
      <c r="N197" s="13">
        <f>IF(AND(D197&lt;&gt;"",E197&lt;&gt;"",F197&lt;&gt;"",D197&lt;&gt;E197),ABS(F197-D197)/ABS(D197-E197),"")</f>
        <v/>
      </c>
      <c r="O197" s="44">
        <f>IF(AND(D197&lt;&gt;"",H197&lt;&gt;"",G197&lt;&gt;""),IF(C197="Short",D197-H197,H197-D197)*G197,"")</f>
        <v/>
      </c>
      <c r="P197" s="13">
        <f>IF(AND(N(M197)&gt;0,O197&lt;&gt;""),O197/M197,"")</f>
        <v/>
      </c>
    </row>
    <row r="198">
      <c r="A198" s="4" t="n"/>
      <c r="B198" s="4" t="n"/>
      <c r="C198" s="4" t="n"/>
      <c r="D198" s="45" t="n"/>
      <c r="E198" s="45" t="n"/>
      <c r="F198" s="45" t="n"/>
      <c r="G198" s="4" t="n"/>
      <c r="H198" s="45" t="n"/>
      <c r="I198" s="4" t="n"/>
      <c r="J198" s="4" t="n"/>
      <c r="K198" s="4" t="n"/>
      <c r="L198" s="4" t="n"/>
      <c r="M198" s="44">
        <f>IF(AND(D198&lt;&gt;"",E198&lt;&gt;"",G198&lt;&gt;""),ABS(D198-E198)*G198,"")</f>
        <v/>
      </c>
      <c r="N198" s="13">
        <f>IF(AND(D198&lt;&gt;"",E198&lt;&gt;"",F198&lt;&gt;"",D198&lt;&gt;E198),ABS(F198-D198)/ABS(D198-E198),"")</f>
        <v/>
      </c>
      <c r="O198" s="44">
        <f>IF(AND(D198&lt;&gt;"",H198&lt;&gt;"",G198&lt;&gt;""),IF(C198="Short",D198-H198,H198-D198)*G198,"")</f>
        <v/>
      </c>
      <c r="P198" s="13">
        <f>IF(AND(N(M198)&gt;0,O198&lt;&gt;""),O198/M198,"")</f>
        <v/>
      </c>
    </row>
    <row r="199">
      <c r="A199" s="4" t="n"/>
      <c r="B199" s="4" t="n"/>
      <c r="C199" s="4" t="n"/>
      <c r="D199" s="45" t="n"/>
      <c r="E199" s="45" t="n"/>
      <c r="F199" s="45" t="n"/>
      <c r="G199" s="4" t="n"/>
      <c r="H199" s="45" t="n"/>
      <c r="I199" s="4" t="n"/>
      <c r="J199" s="4" t="n"/>
      <c r="K199" s="4" t="n"/>
      <c r="L199" s="4" t="n"/>
      <c r="M199" s="44">
        <f>IF(AND(D199&lt;&gt;"",E199&lt;&gt;"",G199&lt;&gt;""),ABS(D199-E199)*G199,"")</f>
        <v/>
      </c>
      <c r="N199" s="13">
        <f>IF(AND(D199&lt;&gt;"",E199&lt;&gt;"",F199&lt;&gt;"",D199&lt;&gt;E199),ABS(F199-D199)/ABS(D199-E199),"")</f>
        <v/>
      </c>
      <c r="O199" s="44">
        <f>IF(AND(D199&lt;&gt;"",H199&lt;&gt;"",G199&lt;&gt;""),IF(C199="Short",D199-H199,H199-D199)*G199,"")</f>
        <v/>
      </c>
      <c r="P199" s="13">
        <f>IF(AND(N(M199)&gt;0,O199&lt;&gt;""),O199/M199,"")</f>
        <v/>
      </c>
    </row>
    <row r="200">
      <c r="A200" s="4" t="n"/>
      <c r="B200" s="4" t="n"/>
      <c r="C200" s="4" t="n"/>
      <c r="D200" s="45" t="n"/>
      <c r="E200" s="45" t="n"/>
      <c r="F200" s="45" t="n"/>
      <c r="G200" s="4" t="n"/>
      <c r="H200" s="45" t="n"/>
      <c r="I200" s="4" t="n"/>
      <c r="J200" s="4" t="n"/>
      <c r="K200" s="4" t="n"/>
      <c r="L200" s="4" t="n"/>
      <c r="M200" s="44">
        <f>IF(AND(D200&lt;&gt;"",E200&lt;&gt;"",G200&lt;&gt;""),ABS(D200-E200)*G200,"")</f>
        <v/>
      </c>
      <c r="N200" s="13">
        <f>IF(AND(D200&lt;&gt;"",E200&lt;&gt;"",F200&lt;&gt;"",D200&lt;&gt;E200),ABS(F200-D200)/ABS(D200-E200),"")</f>
        <v/>
      </c>
      <c r="O200" s="44">
        <f>IF(AND(D200&lt;&gt;"",H200&lt;&gt;"",G200&lt;&gt;""),IF(C200="Short",D200-H200,H200-D200)*G200,"")</f>
        <v/>
      </c>
      <c r="P200" s="13">
        <f>IF(AND(N(M200)&gt;0,O200&lt;&gt;""),O200/M200,"")</f>
        <v/>
      </c>
    </row>
    <row r="201">
      <c r="A201" s="4" t="n"/>
      <c r="B201" s="4" t="n"/>
      <c r="C201" s="4" t="n"/>
      <c r="D201" s="45" t="n"/>
      <c r="E201" s="45" t="n"/>
      <c r="F201" s="45" t="n"/>
      <c r="G201" s="4" t="n"/>
      <c r="H201" s="45" t="n"/>
      <c r="I201" s="4" t="n"/>
      <c r="J201" s="4" t="n"/>
      <c r="K201" s="4" t="n"/>
      <c r="L201" s="4" t="n"/>
      <c r="M201" s="44">
        <f>IF(AND(D201&lt;&gt;"",E201&lt;&gt;"",G201&lt;&gt;""),ABS(D201-E201)*G201,"")</f>
        <v/>
      </c>
      <c r="N201" s="13">
        <f>IF(AND(D201&lt;&gt;"",E201&lt;&gt;"",F201&lt;&gt;"",D201&lt;&gt;E201),ABS(F201-D201)/ABS(D201-E201),"")</f>
        <v/>
      </c>
      <c r="O201" s="44">
        <f>IF(AND(D201&lt;&gt;"",H201&lt;&gt;"",G201&lt;&gt;""),IF(C201="Short",D201-H201,H201-D201)*G201,"")</f>
        <v/>
      </c>
      <c r="P201" s="13">
        <f>IF(AND(N(M201)&gt;0,O201&lt;&gt;""),O201/M201,"")</f>
        <v/>
      </c>
    </row>
    <row r="202">
      <c r="A202" s="4" t="n"/>
      <c r="B202" s="4" t="n"/>
      <c r="C202" s="4" t="n"/>
      <c r="D202" s="45" t="n"/>
      <c r="E202" s="45" t="n"/>
      <c r="F202" s="45" t="n"/>
      <c r="G202" s="4" t="n"/>
      <c r="H202" s="45" t="n"/>
      <c r="I202" s="4" t="n"/>
      <c r="J202" s="4" t="n"/>
      <c r="K202" s="4" t="n"/>
      <c r="L202" s="4" t="n"/>
      <c r="M202" s="44">
        <f>IF(AND(D202&lt;&gt;"",E202&lt;&gt;"",G202&lt;&gt;""),ABS(D202-E202)*G202,"")</f>
        <v/>
      </c>
      <c r="N202" s="13">
        <f>IF(AND(D202&lt;&gt;"",E202&lt;&gt;"",F202&lt;&gt;"",D202&lt;&gt;E202),ABS(F202-D202)/ABS(D202-E202),"")</f>
        <v/>
      </c>
      <c r="O202" s="44">
        <f>IF(AND(D202&lt;&gt;"",H202&lt;&gt;"",G202&lt;&gt;""),IF(C202="Short",D202-H202,H202-D202)*G202,"")</f>
        <v/>
      </c>
      <c r="P202" s="13">
        <f>IF(AND(N(M202)&gt;0,O202&lt;&gt;""),O202/M202,"")</f>
        <v/>
      </c>
    </row>
    <row r="203">
      <c r="A203" s="4" t="n"/>
      <c r="B203" s="4" t="n"/>
      <c r="C203" s="4" t="n"/>
      <c r="D203" s="45" t="n"/>
      <c r="E203" s="45" t="n"/>
      <c r="F203" s="45" t="n"/>
      <c r="G203" s="4" t="n"/>
      <c r="H203" s="45" t="n"/>
      <c r="I203" s="4" t="n"/>
      <c r="J203" s="4" t="n"/>
      <c r="K203" s="4" t="n"/>
      <c r="L203" s="4" t="n"/>
      <c r="M203" s="44">
        <f>IF(AND(D203&lt;&gt;"",E203&lt;&gt;"",G203&lt;&gt;""),ABS(D203-E203)*G203,"")</f>
        <v/>
      </c>
      <c r="N203" s="13">
        <f>IF(AND(D203&lt;&gt;"",E203&lt;&gt;"",F203&lt;&gt;"",D203&lt;&gt;E203),ABS(F203-D203)/ABS(D203-E203),"")</f>
        <v/>
      </c>
      <c r="O203" s="44">
        <f>IF(AND(D203&lt;&gt;"",H203&lt;&gt;"",G203&lt;&gt;""),IF(C203="Short",D203-H203,H203-D203)*G203,"")</f>
        <v/>
      </c>
      <c r="P203" s="13">
        <f>IF(AND(N(M203)&gt;0,O203&lt;&gt;""),O203/M203,"")</f>
        <v/>
      </c>
    </row>
    <row r="204">
      <c r="A204" s="4" t="n"/>
      <c r="B204" s="4" t="n"/>
      <c r="C204" s="4" t="n"/>
      <c r="D204" s="45" t="n"/>
      <c r="E204" s="45" t="n"/>
      <c r="F204" s="45" t="n"/>
      <c r="G204" s="4" t="n"/>
      <c r="H204" s="45" t="n"/>
      <c r="I204" s="4" t="n"/>
      <c r="J204" s="4" t="n"/>
      <c r="K204" s="4" t="n"/>
      <c r="L204" s="4" t="n"/>
      <c r="M204" s="44">
        <f>IF(AND(D204&lt;&gt;"",E204&lt;&gt;"",G204&lt;&gt;""),ABS(D204-E204)*G204,"")</f>
        <v/>
      </c>
      <c r="N204" s="13">
        <f>IF(AND(D204&lt;&gt;"",E204&lt;&gt;"",F204&lt;&gt;"",D204&lt;&gt;E204),ABS(F204-D204)/ABS(D204-E204),"")</f>
        <v/>
      </c>
      <c r="O204" s="44">
        <f>IF(AND(D204&lt;&gt;"",H204&lt;&gt;"",G204&lt;&gt;""),IF(C204="Short",D204-H204,H204-D204)*G204,"")</f>
        <v/>
      </c>
      <c r="P204" s="13">
        <f>IF(AND(N(M204)&gt;0,O204&lt;&gt;""),O204/M204,"")</f>
        <v/>
      </c>
    </row>
  </sheetData>
  <conditionalFormatting sqref="O5:O204">
    <cfRule type="cellIs" priority="1" operator="lessThan" dxfId="0">
      <formula>0</formula>
    </cfRule>
    <cfRule type="cellIs" priority="2" operator="greaterThan" dxfId="1">
      <formula>0</formula>
    </cfRule>
  </conditionalFormatting>
  <dataValidations count="2">
    <dataValidation sqref="C5:C204" showDropDown="0" showInputMessage="0" showErrorMessage="0" allowBlank="1" type="list">
      <formula1>"Long,Short"</formula1>
    </dataValidation>
    <dataValidation sqref="J5:J204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8" customWidth="1" min="3" max="3"/>
    <col width="12" customWidth="1" min="4" max="4"/>
    <col width="30" customWidth="1" min="5" max="5"/>
    <col width="30" customWidth="1" min="6" max="6"/>
    <col width="10" customWidth="1" min="7" max="7"/>
    <col width="30" customWidth="1" min="8" max="8"/>
    <col width="30" customWidth="1" min="9" max="9"/>
    <col width="30" customWidth="1" min="10" max="10"/>
  </cols>
  <sheetData>
    <row r="1">
      <c r="A1" s="7" t="inlineStr">
        <is>
          <t>Daily Journal</t>
        </is>
      </c>
    </row>
    <row r="2">
      <c r="A2" s="2" t="inlineStr">
        <is>
          <t>Use after every session, including days you don't trade (Chapter 23).</t>
        </is>
      </c>
    </row>
    <row r="3"/>
    <row r="4" ht="32" customHeight="1">
      <c r="A4" s="8" t="inlineStr">
        <is>
          <t>Date / session</t>
        </is>
      </c>
      <c r="B4" s="8" t="inlineStr">
        <is>
          <t>Market / asset</t>
        </is>
      </c>
      <c r="C4" s="8" t="inlineStr">
        <is>
          <t>Market condition</t>
        </is>
      </c>
      <c r="D4" s="8" t="inlineStr">
        <is>
          <t>Planned risk</t>
        </is>
      </c>
      <c r="E4" s="8" t="inlineStr">
        <is>
          <t>What I saw before acting</t>
        </is>
      </c>
      <c r="F4" s="8" t="inlineStr">
        <is>
          <t>Why I did or did not trade</t>
        </is>
      </c>
      <c r="G4" s="8" t="inlineStr">
        <is>
          <t>Emotion level (1–10)</t>
        </is>
      </c>
      <c r="H4" s="8" t="inlineStr">
        <is>
          <t>Did I follow my rules? What happened?</t>
        </is>
      </c>
      <c r="I4" s="8" t="inlineStr">
        <is>
          <t>What did the market teach me today?</t>
        </is>
      </c>
      <c r="J4" s="8" t="inlineStr">
        <is>
          <t>One sentence I want to remember</t>
        </is>
      </c>
    </row>
    <row r="5">
      <c r="A5" s="10" t="inlineStr">
        <is>
          <t>(Illustrative) Tuesday, regular session</t>
        </is>
      </c>
      <c r="B5" s="10" t="inlineStr">
        <is>
          <t>XYZ stock</t>
        </is>
      </c>
      <c r="C5" s="10" t="inlineStr">
        <is>
          <t>Broad market steady; XYZ breaking out of a four-week range</t>
        </is>
      </c>
      <c r="D5" s="10" t="inlineStr">
        <is>
          <t>2% of ₱100,000 = ₱2,000 (40 shares, stop ₱450)</t>
        </is>
      </c>
      <c r="E5" s="10" t="inlineStr">
        <is>
          <t>Daily close above ₱500 resistance on about 1.8× average volume</t>
        </is>
      </c>
      <c r="F5" s="10" t="inlineStr">
        <is>
          <t>Setup matched my breakout rule; no earnings in the next three weeks</t>
        </is>
      </c>
      <c r="G5" s="10" t="inlineStr">
        <is>
          <t>4 at entry; 7 during pullback</t>
        </is>
      </c>
      <c r="H5" s="10" t="inlineStr">
        <is>
          <t>Yes. Wanted to close during the pullback but held; target hit on day twelve: +₱4,000 (+2R)</t>
        </is>
      </c>
      <c r="I5" s="10" t="inlineStr">
        <is>
          <t>Pullbacks after a breakout feel like failure but are often normal</t>
        </is>
      </c>
      <c r="J5" s="10" t="inlineStr">
        <is>
          <t>My stop already answered the question my fear kept asking.</t>
        </is>
      </c>
      <c r="K5" s="2" t="inlineStr">
        <is>
          <t>← Illustrative example row (delete or overwrite)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</row>
  </sheetData>
  <dataValidations count="1">
    <dataValidation sqref="G5:G204" showDropDown="0" showInputMessage="0" showErrorMessage="0" allowBlank="1" type="list">
      <formula1>"1,2,3,4,5,6,7,8,9,10"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>
      <c r="A1" s="7" t="inlineStr">
        <is>
          <t>Post-Trade Review</t>
        </is>
      </c>
    </row>
    <row r="2">
      <c r="A2" s="2" t="inlineStr">
        <is>
          <t>After each closed trade. Judge execution first, outcome second.</t>
        </is>
      </c>
    </row>
    <row r="3"/>
    <row r="4">
      <c r="A4" s="8" t="inlineStr">
        <is>
          <t>Question / field</t>
        </is>
      </c>
      <c r="B4" s="8" t="inlineStr">
        <is>
          <t>Entry 1</t>
        </is>
      </c>
      <c r="C4" s="8" t="inlineStr">
        <is>
          <t>Entry 2</t>
        </is>
      </c>
      <c r="D4" s="8" t="inlineStr">
        <is>
          <t>Entry 3</t>
        </is>
      </c>
      <c r="E4" s="8" t="inlineStr">
        <is>
          <t>Entry 4</t>
        </is>
      </c>
      <c r="F4" s="8" t="inlineStr">
        <is>
          <t>Entry 5</t>
        </is>
      </c>
      <c r="G4" s="8" t="inlineStr">
        <is>
          <t>Entry 6</t>
        </is>
      </c>
    </row>
    <row r="5" ht="36" customHeight="1">
      <c r="A5" s="9" t="inlineStr">
        <is>
          <t>Trade / date</t>
        </is>
      </c>
      <c r="B5" s="4" t="n"/>
      <c r="C5" s="4" t="n"/>
      <c r="D5" s="4" t="n"/>
      <c r="E5" s="4" t="n"/>
      <c r="F5" s="4" t="n"/>
      <c r="G5" s="4" t="n"/>
    </row>
    <row r="6" ht="36" customHeight="1">
      <c r="A6" s="9" t="inlineStr">
        <is>
          <t>Did I follow the plan?</t>
        </is>
      </c>
      <c r="B6" s="4" t="n"/>
      <c r="C6" s="4" t="n"/>
      <c r="D6" s="4" t="n"/>
      <c r="E6" s="4" t="n"/>
      <c r="F6" s="4" t="n"/>
      <c r="G6" s="4" t="n"/>
    </row>
    <row r="7" ht="36" customHeight="1">
      <c r="A7" s="9" t="inlineStr">
        <is>
          <t>Was the entry valid according to my rules?</t>
        </is>
      </c>
      <c r="B7" s="4" t="n"/>
      <c r="C7" s="4" t="n"/>
      <c r="D7" s="4" t="n"/>
      <c r="E7" s="4" t="n"/>
      <c r="F7" s="4" t="n"/>
      <c r="G7" s="4" t="n"/>
    </row>
    <row r="8" ht="36" customHeight="1">
      <c r="A8" s="9" t="inlineStr">
        <is>
          <t>Did I move my stop?</t>
        </is>
      </c>
      <c r="B8" s="4" t="n"/>
      <c r="C8" s="4" t="n"/>
      <c r="D8" s="4" t="n"/>
      <c r="E8" s="4" t="n"/>
      <c r="F8" s="4" t="n"/>
      <c r="G8" s="4" t="n"/>
    </row>
    <row r="9" ht="36" customHeight="1">
      <c r="A9" s="9" t="inlineStr">
        <is>
          <t>Did I take profit according to the plan?</t>
        </is>
      </c>
      <c r="B9" s="4" t="n"/>
      <c r="C9" s="4" t="n"/>
      <c r="D9" s="4" t="n"/>
      <c r="E9" s="4" t="n"/>
      <c r="F9" s="4" t="n"/>
      <c r="G9" s="4" t="n"/>
    </row>
    <row r="10" ht="36" customHeight="1">
      <c r="A10" s="9" t="inlineStr">
        <is>
          <t>What emotion was strongest?</t>
        </is>
      </c>
      <c r="B10" s="4" t="n"/>
      <c r="C10" s="4" t="n"/>
      <c r="D10" s="4" t="n"/>
      <c r="E10" s="4" t="n"/>
      <c r="F10" s="4" t="n"/>
      <c r="G10" s="4" t="n"/>
    </row>
    <row r="11" ht="36" customHeight="1">
      <c r="A11" s="9" t="inlineStr">
        <is>
          <t>Did I experience fear, greed, revenge, FOMO, impatience, doubt, or attachment?</t>
        </is>
      </c>
      <c r="B11" s="4" t="n"/>
      <c r="C11" s="4" t="n"/>
      <c r="D11" s="4" t="n"/>
      <c r="E11" s="4" t="n"/>
      <c r="F11" s="4" t="n"/>
      <c r="G11" s="4" t="n"/>
    </row>
    <row r="12" ht="36" customHeight="1">
      <c r="A12" s="9" t="inlineStr">
        <is>
          <t>Was the outcome caused by analysis or execution?</t>
        </is>
      </c>
      <c r="B12" s="4" t="n"/>
      <c r="C12" s="4" t="n"/>
      <c r="D12" s="4" t="n"/>
      <c r="E12" s="4" t="n"/>
      <c r="F12" s="4" t="n"/>
      <c r="G12" s="4" t="n"/>
    </row>
    <row r="13" ht="36" customHeight="1">
      <c r="A13" s="9" t="inlineStr">
        <is>
          <t>What would I repeat?</t>
        </is>
      </c>
      <c r="B13" s="4" t="n"/>
      <c r="C13" s="4" t="n"/>
      <c r="D13" s="4" t="n"/>
      <c r="E13" s="4" t="n"/>
      <c r="F13" s="4" t="n"/>
      <c r="G13" s="4" t="n"/>
    </row>
    <row r="14" ht="36" customHeight="1">
      <c r="A14" s="9" t="inlineStr">
        <is>
          <t>What would I change?</t>
        </is>
      </c>
      <c r="B14" s="4" t="n"/>
      <c r="C14" s="4" t="n"/>
      <c r="D14" s="4" t="n"/>
      <c r="E14" s="4" t="n"/>
      <c r="F14" s="4" t="n"/>
      <c r="G14" s="4" t="n"/>
    </row>
    <row r="15" ht="36" customHeight="1">
      <c r="A15" s="9" t="inlineStr">
        <is>
          <t>What is the single lesson from this trade?</t>
        </is>
      </c>
      <c r="B15" s="4" t="n"/>
      <c r="C15" s="4" t="n"/>
      <c r="D15" s="4" t="n"/>
      <c r="E15" s="4" t="n"/>
      <c r="F15" s="4" t="n"/>
      <c r="G15" s="4" t="n"/>
    </row>
  </sheetData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4" customWidth="1" min="3" max="3"/>
    <col width="12" customWidth="1" min="4" max="4"/>
    <col width="12" customWidth="1" min="5" max="5"/>
    <col width="12" customWidth="1" min="6" max="6"/>
    <col width="16" customWidth="1" min="7" max="7"/>
    <col width="30" customWidth="1" min="8" max="8"/>
    <col width="30" customWidth="1" min="9" max="9"/>
    <col width="28" customWidth="1" min="10" max="10"/>
  </cols>
  <sheetData>
    <row r="1">
      <c r="A1" s="7" t="inlineStr">
        <is>
          <t>Chart Review</t>
        </is>
      </c>
    </row>
    <row r="2">
      <c r="A2" s="2" t="inlineStr">
        <is>
          <t>Study the chart before (or instead of) trading it (Chapter 17).</t>
        </is>
      </c>
    </row>
    <row r="3"/>
    <row r="4" ht="32" customHeight="1">
      <c r="A4" s="8" t="inlineStr">
        <is>
          <t>Date / asset</t>
        </is>
      </c>
      <c r="B4" s="8" t="inlineStr">
        <is>
          <t>Time frame</t>
        </is>
      </c>
      <c r="C4" s="8" t="inlineStr">
        <is>
          <t>Trend or range</t>
        </is>
      </c>
      <c r="D4" s="8" t="inlineStr">
        <is>
          <t>Key level</t>
        </is>
      </c>
      <c r="E4" s="8" t="inlineStr">
        <is>
          <t>Possible entry</t>
        </is>
      </c>
      <c r="F4" s="8" t="inlineStr">
        <is>
          <t>Invalidation</t>
        </is>
      </c>
      <c r="G4" s="8" t="inlineStr">
        <is>
          <t>Target / scenario</t>
        </is>
      </c>
      <c r="H4" s="8" t="inlineStr">
        <is>
          <t>What would make the setup fail?</t>
        </is>
      </c>
      <c r="I4" s="8" t="inlineStr">
        <is>
          <t>What did I learn?</t>
        </is>
      </c>
      <c r="J4" s="8" t="inlineStr">
        <is>
          <t>One sentence</t>
        </is>
      </c>
    </row>
    <row r="5">
      <c r="A5" s="10" t="inlineStr">
        <is>
          <t>(Illustrative) Monday, XYZ</t>
        </is>
      </c>
      <c r="B5" s="10" t="inlineStr">
        <is>
          <t>Daily (weekly checked first)</t>
        </is>
      </c>
      <c r="C5" s="10" t="inlineStr">
        <is>
          <t>Weekly uptrend; daily range ₱470–₱498</t>
        </is>
      </c>
      <c r="D5" s="10" t="inlineStr">
        <is>
          <t>₱498 resistance, tested three times</t>
        </is>
      </c>
      <c r="E5" s="10" t="inlineStr">
        <is>
          <t>Daily close above ₱500 on above-average volume</t>
        </is>
      </c>
      <c r="F5" s="10" t="inlineStr">
        <is>
          <t>Close below ₱470; tighter stop ₱450</t>
        </is>
      </c>
      <c r="G5" s="10" t="inlineStr">
        <is>
          <t>₱600; 1 : 2 from ₱500 with ₱450 stop</t>
        </is>
      </c>
      <c r="H5" s="10" t="inlineStr">
        <is>
          <t>Breakout on weak volume; broad sell-off; earnings in holding period</t>
        </is>
      </c>
      <c r="I5" s="10" t="inlineStr">
        <is>
          <t>Range lows were rising: buyers getting more aggressive</t>
        </is>
      </c>
      <c r="J5" s="10" t="inlineStr">
        <is>
          <t>Define the invalidation before you fall in love with the target.</t>
        </is>
      </c>
      <c r="K5" s="2" t="inlineStr">
        <is>
          <t>← Illustrative example row (delete or overwrite)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</row>
  </sheetData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3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7" t="inlineStr">
        <is>
          <t>Key Levels</t>
        </is>
      </c>
    </row>
    <row r="2">
      <c r="A2" s="15" t="inlineStr">
        <is>
          <t>Mark the zones before you trade (Chapter 19). One column per chart. Cream column is the illustrative worked example from the book; prices are synthetic.</t>
        </is>
      </c>
    </row>
    <row r="4">
      <c r="A4" s="8" t="inlineStr">
        <is>
          <t>Field</t>
        </is>
      </c>
      <c r="B4" s="8" t="inlineStr">
        <is>
          <t>Example (illustrative)</t>
        </is>
      </c>
      <c r="C4" s="8" t="inlineStr">
        <is>
          <t>Chart 1</t>
        </is>
      </c>
      <c r="D4" s="8" t="inlineStr">
        <is>
          <t>Chart 2</t>
        </is>
      </c>
      <c r="E4" s="8" t="inlineStr">
        <is>
          <t>Chart 3</t>
        </is>
      </c>
    </row>
    <row r="5">
      <c r="A5" s="46" t="inlineStr">
        <is>
          <t>Date / asset / market</t>
        </is>
      </c>
      <c r="B5" s="47" t="inlineStr">
        <is>
          <t>(Illustrative) Day 50, synthetic daily chart</t>
        </is>
      </c>
      <c r="C5" s="18" t="inlineStr"/>
      <c r="D5" s="18" t="inlineStr"/>
      <c r="E5" s="18" t="inlineStr"/>
    </row>
    <row r="6">
      <c r="A6" s="46" t="inlineStr">
        <is>
          <t>Higher-timeframe trend (weekly)</t>
        </is>
      </c>
      <c r="B6" s="47" t="inlineStr">
        <is>
          <t>Up: higher highs and higher lows, rising 50-week MA</t>
        </is>
      </c>
      <c r="C6" s="18" t="inlineStr"/>
      <c r="D6" s="18" t="inlineStr"/>
      <c r="E6" s="18" t="inlineStr"/>
    </row>
    <row r="7">
      <c r="A7" s="46" t="inlineStr">
        <is>
          <t>Zone above price 1 (low to high)</t>
        </is>
      </c>
      <c r="B7" s="47" t="inlineStr">
        <is>
          <t>56.00 to 57.00 (last two swing highs)</t>
        </is>
      </c>
      <c r="C7" s="18" t="inlineStr"/>
      <c r="D7" s="18" t="inlineStr"/>
      <c r="E7" s="18" t="inlineStr"/>
    </row>
    <row r="8">
      <c r="A8" s="46" t="inlineStr">
        <is>
          <t>Zone above price 2</t>
        </is>
      </c>
      <c r="B8" s="47" t="inlineStr"/>
      <c r="C8" s="18" t="inlineStr"/>
      <c r="D8" s="18" t="inlineStr"/>
      <c r="E8" s="18" t="inlineStr"/>
    </row>
    <row r="9">
      <c r="A9" s="46" t="inlineStr">
        <is>
          <t>Zone below price 1 (low to high)</t>
        </is>
      </c>
      <c r="B9" s="47" t="inlineStr">
        <is>
          <t>47.50 to 48.50 (old resistance, now support)</t>
        </is>
      </c>
      <c r="C9" s="18" t="inlineStr"/>
      <c r="D9" s="18" t="inlineStr"/>
      <c r="E9" s="18" t="inlineStr"/>
    </row>
    <row r="10">
      <c r="A10" s="46" t="inlineStr">
        <is>
          <t>Zone below price 2</t>
        </is>
      </c>
      <c r="B10" s="47" t="inlineStr"/>
      <c r="C10" s="18" t="inlineStr"/>
      <c r="D10" s="18" t="inlineStr"/>
      <c r="E10" s="18" t="inlineStr"/>
    </row>
    <row r="11">
      <c r="A11" s="46" t="inlineStr">
        <is>
          <t>Zone being traded</t>
        </is>
      </c>
      <c r="B11" s="47" t="inlineStr">
        <is>
          <t>47.50 to 48.50</t>
        </is>
      </c>
      <c r="C11" s="18" t="inlineStr"/>
      <c r="D11" s="18" t="inlineStr"/>
      <c r="E11" s="18" t="inlineStr"/>
    </row>
    <row r="12">
      <c r="A12" s="46" t="inlineStr">
        <is>
          <t>Score: timeframe (0 to 2)</t>
        </is>
      </c>
      <c r="B12" s="48" t="n">
        <v>2</v>
      </c>
      <c r="C12" s="49" t="inlineStr"/>
      <c r="D12" s="49" t="inlineStr"/>
      <c r="E12" s="49" t="inlineStr"/>
    </row>
    <row r="13">
      <c r="A13" s="46" t="inlineStr">
        <is>
          <t>Score: sharp reactions (0 to 2)</t>
        </is>
      </c>
      <c r="B13" s="48" t="n">
        <v>2</v>
      </c>
      <c r="C13" s="49" t="inlineStr"/>
      <c r="D13" s="49" t="inlineStr"/>
      <c r="E13" s="49" t="inlineStr"/>
    </row>
    <row r="14">
      <c r="A14" s="46" t="inlineStr">
        <is>
          <t>Score: touches, spread over time (0 to 2)</t>
        </is>
      </c>
      <c r="B14" s="48" t="n">
        <v>2</v>
      </c>
      <c r="C14" s="49" t="inlineStr"/>
      <c r="D14" s="49" t="inlineStr"/>
      <c r="E14" s="49" t="inlineStr"/>
    </row>
    <row r="15">
      <c r="A15" s="46" t="inlineStr">
        <is>
          <t>Score: volume at the turns (0 to 2)</t>
        </is>
      </c>
      <c r="B15" s="48" t="n">
        <v>2</v>
      </c>
      <c r="C15" s="49" t="inlineStr"/>
      <c r="D15" s="49" t="inlineStr"/>
      <c r="E15" s="49" t="inlineStr"/>
    </row>
    <row r="16">
      <c r="A16" s="46" t="inlineStr">
        <is>
          <t>Score: recency (0 to 2)</t>
        </is>
      </c>
      <c r="B16" s="48" t="n">
        <v>2</v>
      </c>
      <c r="C16" s="49" t="inlineStr"/>
      <c r="D16" s="49" t="inlineStr"/>
      <c r="E16" s="49" t="inlineStr"/>
    </row>
    <row r="17">
      <c r="A17" s="46" t="inlineStr">
        <is>
          <t>Score: role reversal (0 or 1)</t>
        </is>
      </c>
      <c r="B17" s="48" t="n">
        <v>1</v>
      </c>
      <c r="C17" s="49" t="inlineStr"/>
      <c r="D17" s="49" t="inlineStr"/>
      <c r="E17" s="49" t="inlineStr"/>
    </row>
    <row r="18">
      <c r="A18" s="46" t="inlineStr">
        <is>
          <t>Score: confluence (0 or 1)</t>
        </is>
      </c>
      <c r="B18" s="48" t="n">
        <v>0</v>
      </c>
      <c r="C18" s="49" t="inlineStr"/>
      <c r="D18" s="49" t="inlineStr"/>
      <c r="E18" s="49" t="inlineStr"/>
    </row>
    <row r="19">
      <c r="A19" s="46" t="inlineStr">
        <is>
          <t>Total score (out of 12)</t>
        </is>
      </c>
      <c r="B19" s="50">
        <f>SUM(B12:B18)</f>
        <v/>
      </c>
      <c r="C19" s="50">
        <f>SUM(C12:C18)</f>
        <v/>
      </c>
      <c r="D19" s="50">
        <f>SUM(D12:D18)</f>
        <v/>
      </c>
      <c r="E19" s="50">
        <f>SUM(E12:E18)</f>
        <v/>
      </c>
    </row>
    <row r="20">
      <c r="A20" s="46" t="inlineStr">
        <is>
          <t>Quick tests in the last two weeks</t>
        </is>
      </c>
      <c r="B20" s="47" t="inlineStr">
        <is>
          <t>1 (first retest since the breakout)</t>
        </is>
      </c>
      <c r="C20" s="18" t="inlineStr"/>
      <c r="D20" s="18" t="inlineStr"/>
      <c r="E20" s="18" t="inlineStr"/>
    </row>
    <row r="21">
      <c r="A21" s="46" t="inlineStr">
        <is>
          <t>Play</t>
        </is>
      </c>
      <c r="B21" s="47" t="inlineStr">
        <is>
          <t>Retest</t>
        </is>
      </c>
      <c r="C21" s="18" t="inlineStr"/>
      <c r="D21" s="18" t="inlineStr"/>
      <c r="E21" s="18" t="inlineStr"/>
    </row>
    <row r="22">
      <c r="A22" s="46" t="inlineStr">
        <is>
          <t>Confirmation I need</t>
        </is>
      </c>
      <c r="B22" s="47" t="inlineStr">
        <is>
          <t>Close back above the zone; candle with a long lower wick; volume pickup</t>
        </is>
      </c>
      <c r="C22" s="18" t="inlineStr"/>
      <c r="D22" s="18" t="inlineStr"/>
      <c r="E22" s="18" t="inlineStr"/>
    </row>
    <row r="23">
      <c r="A23" s="46" t="inlineStr">
        <is>
          <t>Entry price</t>
        </is>
      </c>
      <c r="B23" s="51" t="n">
        <v>49</v>
      </c>
      <c r="C23" s="52" t="inlineStr"/>
      <c r="D23" s="52" t="inlineStr"/>
      <c r="E23" s="52" t="inlineStr"/>
    </row>
    <row r="24">
      <c r="A24" s="46" t="inlineStr">
        <is>
          <t>Stop price (beyond the zone, plus buffer)</t>
        </is>
      </c>
      <c r="B24" s="51" t="n">
        <v>47</v>
      </c>
      <c r="C24" s="52" t="inlineStr"/>
      <c r="D24" s="52" t="inlineStr"/>
      <c r="E24" s="52" t="inlineStr"/>
    </row>
    <row r="25">
      <c r="A25" s="46" t="inlineStr">
        <is>
          <t>Target price (before the next zone)</t>
        </is>
      </c>
      <c r="B25" s="51" t="n">
        <v>55.5</v>
      </c>
      <c r="C25" s="52" t="inlineStr"/>
      <c r="D25" s="52" t="inlineStr"/>
      <c r="E25" s="52" t="inlineStr"/>
    </row>
    <row r="26">
      <c r="A26" s="46" t="inlineStr">
        <is>
          <t>Risk per unit</t>
        </is>
      </c>
      <c r="B26" s="53">
        <f>IF(AND(ISNUMBER(B23),ISNUMBER(B24)),ABS(B23-B24),"")</f>
        <v/>
      </c>
      <c r="C26" s="53">
        <f>IF(AND(ISNUMBER(C23),ISNUMBER(C24)),ABS(C23-C24),"")</f>
        <v/>
      </c>
      <c r="D26" s="53">
        <f>IF(AND(ISNUMBER(D23),ISNUMBER(D24)),ABS(D23-D24),"")</f>
        <v/>
      </c>
      <c r="E26" s="53">
        <f>IF(AND(ISNUMBER(E23),ISNUMBER(E24)),ABS(E23-E24),"")</f>
        <v/>
      </c>
    </row>
    <row r="27">
      <c r="A27" s="46" t="inlineStr">
        <is>
          <t>Reward per unit</t>
        </is>
      </c>
      <c r="B27" s="53">
        <f>IF(AND(ISNUMBER(B23),ISNUMBER(B25)),ABS(B25-B23),"")</f>
        <v/>
      </c>
      <c r="C27" s="53">
        <f>IF(AND(ISNUMBER(C23),ISNUMBER(C25)),ABS(C25-C23),"")</f>
        <v/>
      </c>
      <c r="D27" s="53">
        <f>IF(AND(ISNUMBER(D23),ISNUMBER(D25)),ABS(D25-D23),"")</f>
        <v/>
      </c>
      <c r="E27" s="53">
        <f>IF(AND(ISNUMBER(E23),ISNUMBER(E25)),ABS(E25-E23),"")</f>
        <v/>
      </c>
    </row>
    <row r="28">
      <c r="A28" s="46" t="inlineStr">
        <is>
          <t>Reward-to-risk</t>
        </is>
      </c>
      <c r="B28" s="54">
        <f>IF(AND(ISNUMBER(B26),B26&gt;0),B27/B26,"")</f>
        <v/>
      </c>
      <c r="C28" s="54">
        <f>IF(AND(ISNUMBER(C26),C26&gt;0),C27/C26,"")</f>
        <v/>
      </c>
      <c r="D28" s="54">
        <f>IF(AND(ISNUMBER(D26),D26&gt;0),D27/D26,"")</f>
        <v/>
      </c>
      <c r="E28" s="54">
        <f>IF(AND(ISNUMBER(E26),E26&gt;0),E27/E26,"")</f>
        <v/>
      </c>
    </row>
    <row r="29">
      <c r="A29" s="46" t="inlineStr">
        <is>
          <t>Meets 1 : 2?</t>
        </is>
      </c>
      <c r="B29" s="55">
        <f>IF(B28="","",IF(B28&gt;=2,"YES","NO: pass"))</f>
        <v/>
      </c>
      <c r="C29" s="55">
        <f>IF(C28="","",IF(C28&gt;=2,"YES","NO: pass"))</f>
        <v/>
      </c>
      <c r="D29" s="55">
        <f>IF(D28="","",IF(D28&gt;=2,"YES","NO: pass"))</f>
        <v/>
      </c>
      <c r="E29" s="55">
        <f>IF(E28="","",IF(E28&gt;=2,"YES","NO: pass"))</f>
        <v/>
      </c>
    </row>
    <row r="30">
      <c r="A30" s="46" t="inlineStr">
        <is>
          <t>What happened</t>
        </is>
      </c>
      <c r="B30" s="47" t="inlineStr">
        <is>
          <t>Held; target reached</t>
        </is>
      </c>
      <c r="C30" s="18" t="inlineStr"/>
      <c r="D30" s="18" t="inlineStr"/>
      <c r="E30" s="18" t="inlineStr"/>
    </row>
    <row r="31">
      <c r="A31" s="46" t="inlineStr">
        <is>
          <t>Lesson</t>
        </is>
      </c>
      <c r="B31" s="47" t="inlineStr">
        <is>
          <t>First retest on light volume; the zone did its job</t>
        </is>
      </c>
      <c r="C31" s="18" t="inlineStr"/>
      <c r="D31" s="18" t="inlineStr"/>
      <c r="E31" s="18" t="inlineStr"/>
    </row>
    <row r="33">
      <c r="A33" s="15" t="inlineStr">
        <is>
          <t>Rows 12 to 18 follow the scorecard in Chapter 19. A high score does not guarantee anything; it tells you how much the level has earned your attention.</t>
        </is>
      </c>
    </row>
    <row r="34">
      <c r="A34" s="15" t="inlineStr">
        <is>
          <t>Checks: example risk 2.00, reward 6.50, reward-to-risk 3.25 (Chapter 19 worked example).</t>
        </is>
      </c>
    </row>
  </sheetData>
  <dataValidations count="4">
    <dataValidation sqref="B21:E21" showDropDown="0" showInputMessage="0" showErrorMessage="0" allowBlank="1" type="list">
      <formula1>"Bounce,Breakout,Retest"</formula1>
    </dataValidation>
    <dataValidation sqref="B30:E30" showDropDown="0" showInputMessage="0" showErrorMessage="0" allowBlank="1" type="list">
      <formula1>"Held; target reached,Held; stopped out later,Broke,Swept and reclaimed,Not triggered"</formula1>
    </dataValidation>
    <dataValidation sqref="B12:E16" showDropDown="0" showInputMessage="0" showErrorMessage="0" allowBlank="1" type="whole" operator="between">
      <formula1>0</formula1>
      <formula2>2</formula2>
    </dataValidation>
    <dataValidation sqref="B17:E18" showDropDown="0" showInputMessage="0" showErrorMessage="0" allowBlank="1" type="whole" operator="between">
      <formula1>0</formula1>
      <formula2>1</formula2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>
      <c r="A1" s="7" t="inlineStr">
        <is>
          <t>Pre-Buy Fundamentals Checklist</t>
        </is>
      </c>
    </row>
    <row r="2">
      <c r="A2" s="2" t="inlineStr">
        <is>
          <t>Answer every line before you buy any stock or token (Chapter 20). One column per company or token. Example column is fictional.</t>
        </is>
      </c>
    </row>
    <row r="3"/>
    <row r="4">
      <c r="A4" s="8" t="inlineStr">
        <is>
          <t>Question / field</t>
        </is>
      </c>
      <c r="B4" s="8" t="inlineStr">
        <is>
          <t>Illustrative example</t>
        </is>
      </c>
      <c r="C4" s="8" t="inlineStr">
        <is>
          <t>Entry 1</t>
        </is>
      </c>
      <c r="D4" s="8" t="inlineStr">
        <is>
          <t>Entry 2</t>
        </is>
      </c>
      <c r="E4" s="8" t="inlineStr">
        <is>
          <t>Entry 3</t>
        </is>
      </c>
      <c r="F4" s="8" t="inlineStr">
        <is>
          <t>Entry 4</t>
        </is>
      </c>
      <c r="G4" s="8" t="inlineStr">
        <is>
          <t>Entry 5</t>
        </is>
      </c>
    </row>
    <row r="5" ht="30" customHeight="1">
      <c r="A5" s="9" t="inlineStr">
        <is>
          <t>Date</t>
        </is>
      </c>
      <c r="B5" s="10" t="inlineStr">
        <is>
          <t>(Illustrative)</t>
        </is>
      </c>
      <c r="C5" s="4" t="n"/>
      <c r="D5" s="4" t="n"/>
      <c r="E5" s="4" t="n"/>
      <c r="F5" s="4" t="n"/>
      <c r="G5" s="4" t="n"/>
    </row>
    <row r="6" ht="30" customHeight="1">
      <c r="A6" s="9" t="inlineStr">
        <is>
          <t>Company / token</t>
        </is>
      </c>
      <c r="B6" s="10" t="inlineStr">
        <is>
          <t>ABC Corporation (fictional PSE stock)</t>
        </is>
      </c>
      <c r="C6" s="4" t="n"/>
      <c r="D6" s="4" t="n"/>
      <c r="E6" s="4" t="n"/>
      <c r="F6" s="4" t="n"/>
      <c r="G6" s="4" t="n"/>
    </row>
    <row r="7" ht="30" customHeight="1">
      <c r="A7" s="9" t="inlineStr">
        <is>
          <t>What does it do, and who pays for it?</t>
        </is>
      </c>
      <c r="B7" s="10" t="inlineStr">
        <is>
          <t>Consumer products sold nationwide through supermarkets and sari-sari stores</t>
        </is>
      </c>
      <c r="C7" s="4" t="n"/>
      <c r="D7" s="4" t="n"/>
      <c r="E7" s="4" t="n"/>
      <c r="F7" s="4" t="n"/>
      <c r="G7" s="4" t="n"/>
    </row>
    <row r="8" ht="30" customHeight="1">
      <c r="A8" s="9" t="inlineStr">
        <is>
          <t>Official source checked</t>
        </is>
      </c>
      <c r="B8" s="10" t="inlineStr">
        <is>
          <t>PSE EDGE: latest 17-A, latest 17-Q, 12 months of disclosures</t>
        </is>
      </c>
      <c r="C8" s="4" t="n"/>
      <c r="D8" s="4" t="n"/>
      <c r="E8" s="4" t="n"/>
      <c r="F8" s="4" t="n"/>
      <c r="G8" s="4" t="n"/>
    </row>
    <row r="9" ht="30" customHeight="1">
      <c r="A9" s="9" t="inlineStr">
        <is>
          <t>Revenue growth</t>
        </is>
      </c>
      <c r="B9" s="10" t="inlineStr">
        <is>
          <t>12.5%</t>
        </is>
      </c>
      <c r="C9" s="4" t="n"/>
      <c r="D9" s="4" t="n"/>
      <c r="E9" s="4" t="n"/>
      <c r="F9" s="4" t="n"/>
      <c r="G9" s="4" t="n"/>
    </row>
    <row r="10" ht="30" customHeight="1">
      <c r="A10" s="9" t="inlineStr">
        <is>
          <t>Earnings growth</t>
        </is>
      </c>
      <c r="B10" s="10" t="inlineStr">
        <is>
          <t>11.1%</t>
        </is>
      </c>
      <c r="C10" s="4" t="n"/>
      <c r="D10" s="4" t="n"/>
      <c r="E10" s="4" t="n"/>
      <c r="F10" s="4" t="n"/>
      <c r="G10" s="4" t="n"/>
    </row>
    <row r="11" ht="30" customHeight="1">
      <c r="A11" s="9" t="inlineStr">
        <is>
          <t>EPS</t>
        </is>
      </c>
      <c r="B11" s="10" t="inlineStr">
        <is>
          <t>₱2.00</t>
        </is>
      </c>
      <c r="C11" s="4" t="n"/>
      <c r="D11" s="4" t="n"/>
      <c r="E11" s="4" t="n"/>
      <c r="F11" s="4" t="n"/>
      <c r="G11" s="4" t="n"/>
    </row>
    <row r="12" ht="30" customHeight="1">
      <c r="A12" s="9" t="inlineStr">
        <is>
          <t>P/E</t>
        </is>
      </c>
      <c r="B12" s="10" t="inlineStr">
        <is>
          <t>12.5</t>
        </is>
      </c>
      <c r="C12" s="4" t="n"/>
      <c r="D12" s="4" t="n"/>
      <c r="E12" s="4" t="n"/>
      <c r="F12" s="4" t="n"/>
      <c r="G12" s="4" t="n"/>
    </row>
    <row r="13" ht="30" customHeight="1">
      <c r="A13" s="9" t="inlineStr">
        <is>
          <t>P/B</t>
        </is>
      </c>
      <c r="B13" s="10" t="inlineStr">
        <is>
          <t>1.56</t>
        </is>
      </c>
      <c r="C13" s="4" t="n"/>
      <c r="D13" s="4" t="n"/>
      <c r="E13" s="4" t="n"/>
      <c r="F13" s="4" t="n"/>
      <c r="G13" s="4" t="n"/>
    </row>
    <row r="14" ht="30" customHeight="1">
      <c r="A14" s="9" t="inlineStr">
        <is>
          <t>ROE</t>
        </is>
      </c>
      <c r="B14" s="10" t="inlineStr">
        <is>
          <t>12.5%</t>
        </is>
      </c>
      <c r="C14" s="4" t="n"/>
      <c r="D14" s="4" t="n"/>
      <c r="E14" s="4" t="n"/>
      <c r="F14" s="4" t="n"/>
      <c r="G14" s="4" t="n"/>
    </row>
    <row r="15" ht="30" customHeight="1">
      <c r="A15" s="9" t="inlineStr">
        <is>
          <t>Debt-to-equity</t>
        </is>
      </c>
      <c r="B15" s="10" t="inlineStr">
        <is>
          <t>0.75</t>
        </is>
      </c>
      <c r="C15" s="4" t="n"/>
      <c r="D15" s="4" t="n"/>
      <c r="E15" s="4" t="n"/>
      <c r="F15" s="4" t="n"/>
      <c r="G15" s="4" t="n"/>
    </row>
    <row r="16" ht="30" customHeight="1">
      <c r="A16" s="9" t="inlineStr">
        <is>
          <t>Dividend yield</t>
        </is>
      </c>
      <c r="B16" s="10" t="inlineStr">
        <is>
          <t>3.0% (payout 37.5%)</t>
        </is>
      </c>
      <c r="C16" s="4" t="n"/>
      <c r="D16" s="4" t="n"/>
      <c r="E16" s="4" t="n"/>
      <c r="F16" s="4" t="n"/>
      <c r="G16" s="4" t="n"/>
    </row>
    <row r="17" ht="30" customHeight="1">
      <c r="A17" s="9" t="inlineStr">
        <is>
          <t>Free cash flow</t>
        </is>
      </c>
      <c r="B17" s="10" t="inlineStr">
        <is>
          <t>₱1.5 billion; operating cash flow 1.3× net income</t>
        </is>
      </c>
      <c r="C17" s="4" t="n"/>
      <c r="D17" s="4" t="n"/>
      <c r="E17" s="4" t="n"/>
      <c r="F17" s="4" t="n"/>
      <c r="G17" s="4" t="n"/>
    </row>
    <row r="18" ht="30" customHeight="1">
      <c r="A18" s="9" t="inlineStr">
        <is>
          <t>Crypto only: market cap vs fully diluted valuation</t>
        </is>
      </c>
      <c r="B18" s="10" t="inlineStr">
        <is>
          <t>n/a</t>
        </is>
      </c>
      <c r="C18" s="4" t="n"/>
      <c r="D18" s="4" t="n"/>
      <c r="E18" s="4" t="n"/>
      <c r="F18" s="4" t="n"/>
      <c r="G18" s="4" t="n"/>
    </row>
    <row r="19" ht="30" customHeight="1">
      <c r="A19" s="9" t="inlineStr">
        <is>
          <t>Crypto only: unlocks / emissions</t>
        </is>
      </c>
      <c r="B19" s="10" t="inlineStr">
        <is>
          <t>n/a</t>
        </is>
      </c>
      <c r="C19" s="4" t="n"/>
      <c r="D19" s="4" t="n"/>
      <c r="E19" s="4" t="n"/>
      <c r="F19" s="4" t="n"/>
      <c r="G19" s="4" t="n"/>
    </row>
    <row r="20" ht="30" customHeight="1">
      <c r="A20" s="9" t="inlineStr">
        <is>
          <t>Crypto only: holder concentration</t>
        </is>
      </c>
      <c r="B20" s="10" t="inlineStr">
        <is>
          <t>n/a</t>
        </is>
      </c>
      <c r="C20" s="4" t="n"/>
      <c r="D20" s="4" t="n"/>
      <c r="E20" s="4" t="n"/>
      <c r="F20" s="4" t="n"/>
      <c r="G20" s="4" t="n"/>
    </row>
    <row r="21" ht="30" customHeight="1">
      <c r="A21" s="9" t="inlineStr">
        <is>
          <t>Key disclosures in the last 12 months</t>
        </is>
      </c>
      <c r="B21" s="10" t="inlineStr">
        <is>
          <t>No material legal cases; two directors bought shares</t>
        </is>
      </c>
      <c r="C21" s="4" t="n"/>
      <c r="D21" s="4" t="n"/>
      <c r="E21" s="4" t="n"/>
      <c r="F21" s="4" t="n"/>
      <c r="G21" s="4" t="n"/>
    </row>
    <row r="22" ht="30" customHeight="1">
      <c r="A22" s="9" t="inlineStr">
        <is>
          <t>What does it depend on? What if that breaks?</t>
        </is>
      </c>
      <c r="B22" s="10" t="inlineStr">
        <is>
          <t>Consumer spending; input costs. Margins would shrink if costs rise</t>
        </is>
      </c>
      <c r="C22" s="4" t="n"/>
      <c r="D22" s="4" t="n"/>
      <c r="E22" s="4" t="n"/>
      <c r="F22" s="4" t="n"/>
      <c r="G22" s="4" t="n"/>
    </row>
    <row r="23" ht="30" customHeight="1">
      <c r="A23" s="9" t="inlineStr">
        <is>
          <t>Position as % of account; income already tied to this market</t>
        </is>
      </c>
      <c r="B23" s="10" t="inlineStr">
        <is>
          <t>5% of account; no other income tied to this sector</t>
        </is>
      </c>
      <c r="C23" s="4" t="n"/>
      <c r="D23" s="4" t="n"/>
      <c r="E23" s="4" t="n"/>
      <c r="F23" s="4" t="n"/>
      <c r="G23" s="4" t="n"/>
    </row>
    <row r="24" ht="30" customHeight="1">
      <c r="A24" s="9" t="inlineStr">
        <is>
          <t>Where did I first hear about it? Verified?</t>
        </is>
      </c>
      <c r="B24" s="10" t="inlineStr">
        <is>
          <t>Own screening; verified on PSE EDGE</t>
        </is>
      </c>
      <c r="C24" s="4" t="n"/>
      <c r="D24" s="4" t="n"/>
      <c r="E24" s="4" t="n"/>
      <c r="F24" s="4" t="n"/>
      <c r="G24" s="4" t="n"/>
    </row>
    <row r="25" ht="30" customHeight="1">
      <c r="A25" s="9" t="inlineStr">
        <is>
          <t>Decision: BUY / WATCH / PASS</t>
        </is>
      </c>
      <c r="B25" s="10" t="inlineStr">
        <is>
          <t>WATCH — compare P/E with 5-year history and sector first</t>
        </is>
      </c>
      <c r="C25" s="4" t="n"/>
      <c r="D25" s="4" t="n"/>
      <c r="E25" s="4" t="n"/>
      <c r="F25" s="4" t="n"/>
      <c r="G25" s="4" t="n"/>
    </row>
  </sheetData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204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6" customWidth="1" min="3" max="3"/>
    <col width="22" customWidth="1" min="4" max="4"/>
    <col width="11" customWidth="1" min="5" max="5"/>
    <col width="11" customWidth="1" min="6" max="6"/>
    <col width="11" customWidth="1" min="7" max="7"/>
    <col width="12" customWidth="1" min="8" max="8"/>
    <col width="11" customWidth="1" min="9" max="9"/>
    <col width="11" customWidth="1" min="10" max="10"/>
    <col width="30" customWidth="1" min="11" max="11"/>
    <col width="13" customWidth="1" min="12" max="12"/>
    <col width="10" customWidth="1" min="13" max="13"/>
    <col width="26" customWidth="1" min="15" max="15"/>
    <col width="12" customWidth="1" min="16" max="16"/>
    <col width="13" customWidth="1" min="17" max="17"/>
  </cols>
  <sheetData>
    <row r="1">
      <c r="A1" s="7" t="inlineStr">
        <is>
          <t>Backtest Log</t>
        </is>
      </c>
    </row>
    <row r="2">
      <c r="A2" s="15" t="inlineStr">
        <is>
          <t>Log EVERY setup that meets your rules, including the ones you dislike. Move one candle at a time; include costs (Chapter 21).</t>
        </is>
      </c>
    </row>
    <row r="3"/>
    <row r="4">
      <c r="A4" s="8" t="inlineStr">
        <is>
          <t>#</t>
        </is>
      </c>
      <c r="B4" s="8" t="inlineStr">
        <is>
          <t>Date</t>
        </is>
      </c>
      <c r="C4" s="8" t="inlineStr">
        <is>
          <t>Market / ticker</t>
        </is>
      </c>
      <c r="D4" s="8" t="inlineStr">
        <is>
          <t>Setup</t>
        </is>
      </c>
      <c r="E4" s="8" t="inlineStr">
        <is>
          <t>Entry</t>
        </is>
      </c>
      <c r="F4" s="8" t="inlineStr">
        <is>
          <t>Stop</t>
        </is>
      </c>
      <c r="G4" s="8" t="inlineStr">
        <is>
          <t>Exit</t>
        </is>
      </c>
      <c r="H4" s="8" t="inlineStr">
        <is>
          <t>Costs per unit</t>
        </is>
      </c>
      <c r="I4" s="8" t="inlineStr">
        <is>
          <t>Long / Short</t>
        </is>
      </c>
      <c r="J4" s="8" t="inlineStr">
        <is>
          <t>R-multiple</t>
        </is>
      </c>
      <c r="K4" s="8" t="inlineStr">
        <is>
          <t>Rule notes</t>
        </is>
      </c>
      <c r="L4" s="8" t="inlineStr">
        <is>
          <t>Cumulative R</t>
        </is>
      </c>
      <c r="M4" s="8" t="inlineStr">
        <is>
          <t>Win? (1/0)</t>
        </is>
      </c>
      <c r="O4" s="31" t="inlineStr">
        <is>
          <t>Summary</t>
        </is>
      </c>
      <c r="P4" s="32" t="n"/>
      <c r="Q4" s="31" t="inlineStr">
        <is>
          <t>Drawdown (R)</t>
        </is>
      </c>
    </row>
    <row r="5">
      <c r="A5" s="19" t="n">
        <v>1</v>
      </c>
      <c r="B5" s="33" t="inlineStr">
        <is>
          <t>(Illustrative)</t>
        </is>
      </c>
      <c r="C5" s="33" t="inlineStr">
        <is>
          <t>RST (hypothetical)</t>
        </is>
      </c>
      <c r="D5" s="33" t="inlineStr">
        <is>
          <t>Breakout-retest</t>
        </is>
      </c>
      <c r="E5" s="41" t="n">
        <v>43</v>
      </c>
      <c r="F5" s="41" t="n">
        <v>41.4</v>
      </c>
      <c r="G5" s="41" t="n">
        <v>46.2</v>
      </c>
      <c r="H5" s="41" t="n">
        <v>0.3</v>
      </c>
      <c r="I5" s="33" t="inlineStr">
        <is>
          <t>Long</t>
        </is>
      </c>
      <c r="J5" s="34">
        <f>IF(AND(E5&lt;&gt;"",F5&lt;&gt;"",G5&lt;&gt;"",E5&lt;&gt;F5),(IF(I5="Short",E5-G5,G5-E5)-N(H5))/ABS(E5-F5),"")</f>
        <v/>
      </c>
      <c r="K5" s="33" t="inlineStr">
        <is>
          <t>All rules followed</t>
        </is>
      </c>
      <c r="L5" s="34">
        <f>IF(J5="","",SUM($J$5:J5))</f>
        <v/>
      </c>
      <c r="M5" s="35">
        <f>IF(J5="","",IF(J5&gt;0,1,0))</f>
        <v/>
      </c>
      <c r="O5" s="23" t="inlineStr">
        <is>
          <t>Trades</t>
        </is>
      </c>
      <c r="P5" s="36">
        <f>COUNT(J5:J204)</f>
        <v/>
      </c>
      <c r="Q5" s="37">
        <f>IF(L5="","",MAX(0,MAX($L$5:L5))-L5)</f>
        <v/>
      </c>
    </row>
    <row r="6">
      <c r="A6" s="19" t="n">
        <v>2</v>
      </c>
      <c r="B6" s="19" t="n"/>
      <c r="C6" s="19" t="n"/>
      <c r="D6" s="19" t="n"/>
      <c r="E6" s="56" t="n"/>
      <c r="F6" s="56" t="n"/>
      <c r="G6" s="56" t="n"/>
      <c r="H6" s="56" t="n"/>
      <c r="I6" s="19" t="n"/>
      <c r="J6" s="34">
        <f>IF(AND(E6&lt;&gt;"",F6&lt;&gt;"",G6&lt;&gt;"",E6&lt;&gt;F6),(IF(I6="Short",E6-G6,G6-E6)-N(H6))/ABS(E6-F6),"")</f>
        <v/>
      </c>
      <c r="K6" s="19" t="n"/>
      <c r="L6" s="34">
        <f>IF(J6="","",SUM($J$5:J6))</f>
        <v/>
      </c>
      <c r="M6" s="35">
        <f>IF(J6="","",IF(J6&gt;0,1,0))</f>
        <v/>
      </c>
      <c r="O6" s="23" t="inlineStr">
        <is>
          <t>Win rate</t>
        </is>
      </c>
      <c r="P6" s="39">
        <f>IF(P5&gt;0,SUM(M5:M204)/P5,"")</f>
        <v/>
      </c>
      <c r="Q6" s="37">
        <f>IF(L6="","",MAX(0,MAX($L$5:L6))-L6)</f>
        <v/>
      </c>
    </row>
    <row r="7">
      <c r="A7" s="19" t="n">
        <v>3</v>
      </c>
      <c r="B7" s="19" t="n"/>
      <c r="C7" s="19" t="n"/>
      <c r="D7" s="19" t="n"/>
      <c r="E7" s="56" t="n"/>
      <c r="F7" s="56" t="n"/>
      <c r="G7" s="56" t="n"/>
      <c r="H7" s="56" t="n"/>
      <c r="I7" s="19" t="n"/>
      <c r="J7" s="34">
        <f>IF(AND(E7&lt;&gt;"",F7&lt;&gt;"",G7&lt;&gt;"",E7&lt;&gt;F7),(IF(I7="Short",E7-G7,G7-E7)-N(H7))/ABS(E7-F7),"")</f>
        <v/>
      </c>
      <c r="K7" s="19" t="n"/>
      <c r="L7" s="34">
        <f>IF(J7="","",SUM($J$5:J7))</f>
        <v/>
      </c>
      <c r="M7" s="35">
        <f>IF(J7="","",IF(J7&gt;0,1,0))</f>
        <v/>
      </c>
      <c r="O7" s="23" t="inlineStr">
        <is>
          <t>Average win (R)</t>
        </is>
      </c>
      <c r="P7" s="40">
        <f>IFERROR(AVERAGEIF(J5:J204,"&gt;0"),"")</f>
        <v/>
      </c>
      <c r="Q7" s="37">
        <f>IF(L7="","",MAX(0,MAX($L$5:L7))-L7)</f>
        <v/>
      </c>
    </row>
    <row r="8">
      <c r="A8" s="19" t="n">
        <v>4</v>
      </c>
      <c r="B8" s="19" t="n"/>
      <c r="C8" s="19" t="n"/>
      <c r="D8" s="19" t="n"/>
      <c r="E8" s="56" t="n"/>
      <c r="F8" s="56" t="n"/>
      <c r="G8" s="56" t="n"/>
      <c r="H8" s="56" t="n"/>
      <c r="I8" s="19" t="n"/>
      <c r="J8" s="34">
        <f>IF(AND(E8&lt;&gt;"",F8&lt;&gt;"",G8&lt;&gt;"",E8&lt;&gt;F8),(IF(I8="Short",E8-G8,G8-E8)-N(H8))/ABS(E8-F8),"")</f>
        <v/>
      </c>
      <c r="K8" s="19" t="n"/>
      <c r="L8" s="34">
        <f>IF(J8="","",SUM($J$5:J8))</f>
        <v/>
      </c>
      <c r="M8" s="35">
        <f>IF(J8="","",IF(J8&gt;0,1,0))</f>
        <v/>
      </c>
      <c r="O8" s="23" t="inlineStr">
        <is>
          <t>Average loss (R)</t>
        </is>
      </c>
      <c r="P8" s="40">
        <f>IFERROR(AVERAGEIF(J5:J204,"&lt;=0"),"")</f>
        <v/>
      </c>
      <c r="Q8" s="37">
        <f>IF(L8="","",MAX(0,MAX($L$5:L8))-L8)</f>
        <v/>
      </c>
    </row>
    <row r="9">
      <c r="A9" s="19" t="n">
        <v>5</v>
      </c>
      <c r="B9" s="19" t="n"/>
      <c r="C9" s="19" t="n"/>
      <c r="D9" s="19" t="n"/>
      <c r="E9" s="56" t="n"/>
      <c r="F9" s="56" t="n"/>
      <c r="G9" s="56" t="n"/>
      <c r="H9" s="56" t="n"/>
      <c r="I9" s="19" t="n"/>
      <c r="J9" s="34">
        <f>IF(AND(E9&lt;&gt;"",F9&lt;&gt;"",G9&lt;&gt;"",E9&lt;&gt;F9),(IF(I9="Short",E9-G9,G9-E9)-N(H9))/ABS(E9-F9),"")</f>
        <v/>
      </c>
      <c r="K9" s="19" t="n"/>
      <c r="L9" s="34">
        <f>IF(J9="","",SUM($J$5:J9))</f>
        <v/>
      </c>
      <c r="M9" s="35">
        <f>IF(J9="","",IF(J9&gt;0,1,0))</f>
        <v/>
      </c>
      <c r="O9" s="23" t="inlineStr">
        <is>
          <t>Expectancy (R per trade)</t>
        </is>
      </c>
      <c r="P9" s="40">
        <f>IFERROR(AVERAGE(J5:J204),"")</f>
        <v/>
      </c>
      <c r="Q9" s="37">
        <f>IF(L9="","",MAX(0,MAX($L$5:L9))-L9)</f>
        <v/>
      </c>
    </row>
    <row r="10">
      <c r="A10" s="19" t="n">
        <v>6</v>
      </c>
      <c r="B10" s="19" t="n"/>
      <c r="C10" s="19" t="n"/>
      <c r="D10" s="19" t="n"/>
      <c r="E10" s="56" t="n"/>
      <c r="F10" s="56" t="n"/>
      <c r="G10" s="56" t="n"/>
      <c r="H10" s="56" t="n"/>
      <c r="I10" s="19" t="n"/>
      <c r="J10" s="34">
        <f>IF(AND(E10&lt;&gt;"",F10&lt;&gt;"",G10&lt;&gt;"",E10&lt;&gt;F10),(IF(I10="Short",E10-G10,G10-E10)-N(H10))/ABS(E10-F10),"")</f>
        <v/>
      </c>
      <c r="K10" s="19" t="n"/>
      <c r="L10" s="34">
        <f>IF(J10="","",SUM($J$5:J10))</f>
        <v/>
      </c>
      <c r="M10" s="35">
        <f>IF(J10="","",IF(J10&gt;0,1,0))</f>
        <v/>
      </c>
      <c r="O10" s="23" t="inlineStr">
        <is>
          <t>Total (R)</t>
        </is>
      </c>
      <c r="P10" s="40">
        <f>SUM(J5:J204)</f>
        <v/>
      </c>
      <c r="Q10" s="37">
        <f>IF(L10="","",MAX(0,MAX($L$5:L10))-L10)</f>
        <v/>
      </c>
    </row>
    <row r="11">
      <c r="A11" s="19" t="n">
        <v>7</v>
      </c>
      <c r="B11" s="19" t="n"/>
      <c r="C11" s="19" t="n"/>
      <c r="D11" s="19" t="n"/>
      <c r="E11" s="56" t="n"/>
      <c r="F11" s="56" t="n"/>
      <c r="G11" s="56" t="n"/>
      <c r="H11" s="56" t="n"/>
      <c r="I11" s="19" t="n"/>
      <c r="J11" s="34">
        <f>IF(AND(E11&lt;&gt;"",F11&lt;&gt;"",G11&lt;&gt;"",E11&lt;&gt;F11),(IF(I11="Short",E11-G11,G11-E11)-N(H11))/ABS(E11-F11),"")</f>
        <v/>
      </c>
      <c r="K11" s="19" t="n"/>
      <c r="L11" s="34">
        <f>IF(J11="","",SUM($J$5:J11))</f>
        <v/>
      </c>
      <c r="M11" s="35">
        <f>IF(J11="","",IF(J11&gt;0,1,0))</f>
        <v/>
      </c>
      <c r="O11" s="23" t="inlineStr">
        <is>
          <t>Max drawdown (R)</t>
        </is>
      </c>
      <c r="P11" s="40">
        <f>IFERROR(MAX(Q5:Q204),"")</f>
        <v/>
      </c>
      <c r="Q11" s="37">
        <f>IF(L11="","",MAX(0,MAX($L$5:L11))-L11)</f>
        <v/>
      </c>
    </row>
    <row r="12">
      <c r="A12" s="19" t="n">
        <v>8</v>
      </c>
      <c r="B12" s="19" t="n"/>
      <c r="C12" s="19" t="n"/>
      <c r="D12" s="19" t="n"/>
      <c r="E12" s="56" t="n"/>
      <c r="F12" s="56" t="n"/>
      <c r="G12" s="56" t="n"/>
      <c r="H12" s="56" t="n"/>
      <c r="I12" s="19" t="n"/>
      <c r="J12" s="34">
        <f>IF(AND(E12&lt;&gt;"",F12&lt;&gt;"",G12&lt;&gt;"",E12&lt;&gt;F12),(IF(I12="Short",E12-G12,G12-E12)-N(H12))/ABS(E12-F12),"")</f>
        <v/>
      </c>
      <c r="K12" s="19" t="n"/>
      <c r="L12" s="34">
        <f>IF(J12="","",SUM($J$5:J12))</f>
        <v/>
      </c>
      <c r="M12" s="35">
        <f>IF(J12="","",IF(J12&gt;0,1,0))</f>
        <v/>
      </c>
      <c r="Q12" s="37">
        <f>IF(L12="","",MAX(0,MAX($L$5:L12))-L12)</f>
        <v/>
      </c>
    </row>
    <row r="13">
      <c r="A13" s="19" t="n">
        <v>9</v>
      </c>
      <c r="B13" s="19" t="n"/>
      <c r="C13" s="19" t="n"/>
      <c r="D13" s="19" t="n"/>
      <c r="E13" s="56" t="n"/>
      <c r="F13" s="56" t="n"/>
      <c r="G13" s="56" t="n"/>
      <c r="H13" s="56" t="n"/>
      <c r="I13" s="19" t="n"/>
      <c r="J13" s="34">
        <f>IF(AND(E13&lt;&gt;"",F13&lt;&gt;"",G13&lt;&gt;"",E13&lt;&gt;F13),(IF(I13="Short",E13-G13,G13-E13)-N(H13))/ABS(E13-F13),"")</f>
        <v/>
      </c>
      <c r="K13" s="19" t="n"/>
      <c r="L13" s="34">
        <f>IF(J13="","",SUM($J$5:J13))</f>
        <v/>
      </c>
      <c r="M13" s="35">
        <f>IF(J13="","",IF(J13&gt;0,1,0))</f>
        <v/>
      </c>
      <c r="O13" s="15" t="inlineStr">
        <is>
          <t>Expectancy ignores compounding. Aim for 30 to 50+ trades before trusting it.</t>
        </is>
      </c>
      <c r="Q13" s="37">
        <f>IF(L13="","",MAX(0,MAX($L$5:L13))-L13)</f>
        <v/>
      </c>
    </row>
    <row r="14">
      <c r="A14" s="19" t="n">
        <v>10</v>
      </c>
      <c r="B14" s="19" t="n"/>
      <c r="C14" s="19" t="n"/>
      <c r="D14" s="19" t="n"/>
      <c r="E14" s="56" t="n"/>
      <c r="F14" s="56" t="n"/>
      <c r="G14" s="56" t="n"/>
      <c r="H14" s="56" t="n"/>
      <c r="I14" s="19" t="n"/>
      <c r="J14" s="34">
        <f>IF(AND(E14&lt;&gt;"",F14&lt;&gt;"",G14&lt;&gt;"",E14&lt;&gt;F14),(IF(I14="Short",E14-G14,G14-E14)-N(H14))/ABS(E14-F14),"")</f>
        <v/>
      </c>
      <c r="K14" s="19" t="n"/>
      <c r="L14" s="34">
        <f>IF(J14="","",SUM($J$5:J14))</f>
        <v/>
      </c>
      <c r="M14" s="35">
        <f>IF(J14="","",IF(J14&gt;0,1,0))</f>
        <v/>
      </c>
      <c r="Q14" s="37">
        <f>IF(L14="","",MAX(0,MAX($L$5:L14))-L14)</f>
        <v/>
      </c>
    </row>
    <row r="15">
      <c r="A15" s="19" t="n">
        <v>11</v>
      </c>
      <c r="B15" s="19" t="n"/>
      <c r="C15" s="19" t="n"/>
      <c r="D15" s="19" t="n"/>
      <c r="E15" s="56" t="n"/>
      <c r="F15" s="56" t="n"/>
      <c r="G15" s="56" t="n"/>
      <c r="H15" s="56" t="n"/>
      <c r="I15" s="19" t="n"/>
      <c r="J15" s="34">
        <f>IF(AND(E15&lt;&gt;"",F15&lt;&gt;"",G15&lt;&gt;"",E15&lt;&gt;F15),(IF(I15="Short",E15-G15,G15-E15)-N(H15))/ABS(E15-F15),"")</f>
        <v/>
      </c>
      <c r="K15" s="19" t="n"/>
      <c r="L15" s="34">
        <f>IF(J15="","",SUM($J$5:J15))</f>
        <v/>
      </c>
      <c r="M15" s="35">
        <f>IF(J15="","",IF(J15&gt;0,1,0))</f>
        <v/>
      </c>
      <c r="Q15" s="37">
        <f>IF(L15="","",MAX(0,MAX($L$5:L15))-L15)</f>
        <v/>
      </c>
    </row>
    <row r="16">
      <c r="A16" s="19" t="n">
        <v>12</v>
      </c>
      <c r="B16" s="19" t="n"/>
      <c r="C16" s="19" t="n"/>
      <c r="D16" s="19" t="n"/>
      <c r="E16" s="56" t="n"/>
      <c r="F16" s="56" t="n"/>
      <c r="G16" s="56" t="n"/>
      <c r="H16" s="56" t="n"/>
      <c r="I16" s="19" t="n"/>
      <c r="J16" s="34">
        <f>IF(AND(E16&lt;&gt;"",F16&lt;&gt;"",G16&lt;&gt;"",E16&lt;&gt;F16),(IF(I16="Short",E16-G16,G16-E16)-N(H16))/ABS(E16-F16),"")</f>
        <v/>
      </c>
      <c r="K16" s="19" t="n"/>
      <c r="L16" s="34">
        <f>IF(J16="","",SUM($J$5:J16))</f>
        <v/>
      </c>
      <c r="M16" s="35">
        <f>IF(J16="","",IF(J16&gt;0,1,0))</f>
        <v/>
      </c>
      <c r="Q16" s="37">
        <f>IF(L16="","",MAX(0,MAX($L$5:L16))-L16)</f>
        <v/>
      </c>
    </row>
    <row r="17">
      <c r="A17" s="19" t="n">
        <v>13</v>
      </c>
      <c r="B17" s="19" t="n"/>
      <c r="C17" s="19" t="n"/>
      <c r="D17" s="19" t="n"/>
      <c r="E17" s="56" t="n"/>
      <c r="F17" s="56" t="n"/>
      <c r="G17" s="56" t="n"/>
      <c r="H17" s="56" t="n"/>
      <c r="I17" s="19" t="n"/>
      <c r="J17" s="34">
        <f>IF(AND(E17&lt;&gt;"",F17&lt;&gt;"",G17&lt;&gt;"",E17&lt;&gt;F17),(IF(I17="Short",E17-G17,G17-E17)-N(H17))/ABS(E17-F17),"")</f>
        <v/>
      </c>
      <c r="K17" s="19" t="n"/>
      <c r="L17" s="34">
        <f>IF(J17="","",SUM($J$5:J17))</f>
        <v/>
      </c>
      <c r="M17" s="35">
        <f>IF(J17="","",IF(J17&gt;0,1,0))</f>
        <v/>
      </c>
      <c r="Q17" s="37">
        <f>IF(L17="","",MAX(0,MAX($L$5:L17))-L17)</f>
        <v/>
      </c>
    </row>
    <row r="18">
      <c r="A18" s="19" t="n">
        <v>14</v>
      </c>
      <c r="B18" s="19" t="n"/>
      <c r="C18" s="19" t="n"/>
      <c r="D18" s="19" t="n"/>
      <c r="E18" s="56" t="n"/>
      <c r="F18" s="56" t="n"/>
      <c r="G18" s="56" t="n"/>
      <c r="H18" s="56" t="n"/>
      <c r="I18" s="19" t="n"/>
      <c r="J18" s="34">
        <f>IF(AND(E18&lt;&gt;"",F18&lt;&gt;"",G18&lt;&gt;"",E18&lt;&gt;F18),(IF(I18="Short",E18-G18,G18-E18)-N(H18))/ABS(E18-F18),"")</f>
        <v/>
      </c>
      <c r="K18" s="19" t="n"/>
      <c r="L18" s="34">
        <f>IF(J18="","",SUM($J$5:J18))</f>
        <v/>
      </c>
      <c r="M18" s="35">
        <f>IF(J18="","",IF(J18&gt;0,1,0))</f>
        <v/>
      </c>
      <c r="Q18" s="37">
        <f>IF(L18="","",MAX(0,MAX($L$5:L18))-L18)</f>
        <v/>
      </c>
    </row>
    <row r="19">
      <c r="A19" s="19" t="n">
        <v>15</v>
      </c>
      <c r="B19" s="19" t="n"/>
      <c r="C19" s="19" t="n"/>
      <c r="D19" s="19" t="n"/>
      <c r="E19" s="56" t="n"/>
      <c r="F19" s="56" t="n"/>
      <c r="G19" s="56" t="n"/>
      <c r="H19" s="56" t="n"/>
      <c r="I19" s="19" t="n"/>
      <c r="J19" s="34">
        <f>IF(AND(E19&lt;&gt;"",F19&lt;&gt;"",G19&lt;&gt;"",E19&lt;&gt;F19),(IF(I19="Short",E19-G19,G19-E19)-N(H19))/ABS(E19-F19),"")</f>
        <v/>
      </c>
      <c r="K19" s="19" t="n"/>
      <c r="L19" s="34">
        <f>IF(J19="","",SUM($J$5:J19))</f>
        <v/>
      </c>
      <c r="M19" s="35">
        <f>IF(J19="","",IF(J19&gt;0,1,0))</f>
        <v/>
      </c>
      <c r="Q19" s="37">
        <f>IF(L19="","",MAX(0,MAX($L$5:L19))-L19)</f>
        <v/>
      </c>
    </row>
    <row r="20">
      <c r="A20" s="19" t="n">
        <v>16</v>
      </c>
      <c r="B20" s="19" t="n"/>
      <c r="C20" s="19" t="n"/>
      <c r="D20" s="19" t="n"/>
      <c r="E20" s="56" t="n"/>
      <c r="F20" s="56" t="n"/>
      <c r="G20" s="56" t="n"/>
      <c r="H20" s="56" t="n"/>
      <c r="I20" s="19" t="n"/>
      <c r="J20" s="34">
        <f>IF(AND(E20&lt;&gt;"",F20&lt;&gt;"",G20&lt;&gt;"",E20&lt;&gt;F20),(IF(I20="Short",E20-G20,G20-E20)-N(H20))/ABS(E20-F20),"")</f>
        <v/>
      </c>
      <c r="K20" s="19" t="n"/>
      <c r="L20" s="34">
        <f>IF(J20="","",SUM($J$5:J20))</f>
        <v/>
      </c>
      <c r="M20" s="35">
        <f>IF(J20="","",IF(J20&gt;0,1,0))</f>
        <v/>
      </c>
      <c r="Q20" s="37">
        <f>IF(L20="","",MAX(0,MAX($L$5:L20))-L20)</f>
        <v/>
      </c>
    </row>
    <row r="21">
      <c r="A21" s="19" t="n">
        <v>17</v>
      </c>
      <c r="B21" s="19" t="n"/>
      <c r="C21" s="19" t="n"/>
      <c r="D21" s="19" t="n"/>
      <c r="E21" s="56" t="n"/>
      <c r="F21" s="56" t="n"/>
      <c r="G21" s="56" t="n"/>
      <c r="H21" s="56" t="n"/>
      <c r="I21" s="19" t="n"/>
      <c r="J21" s="34">
        <f>IF(AND(E21&lt;&gt;"",F21&lt;&gt;"",G21&lt;&gt;"",E21&lt;&gt;F21),(IF(I21="Short",E21-G21,G21-E21)-N(H21))/ABS(E21-F21),"")</f>
        <v/>
      </c>
      <c r="K21" s="19" t="n"/>
      <c r="L21" s="34">
        <f>IF(J21="","",SUM($J$5:J21))</f>
        <v/>
      </c>
      <c r="M21" s="35">
        <f>IF(J21="","",IF(J21&gt;0,1,0))</f>
        <v/>
      </c>
      <c r="Q21" s="37">
        <f>IF(L21="","",MAX(0,MAX($L$5:L21))-L21)</f>
        <v/>
      </c>
    </row>
    <row r="22">
      <c r="A22" s="19" t="n">
        <v>18</v>
      </c>
      <c r="B22" s="19" t="n"/>
      <c r="C22" s="19" t="n"/>
      <c r="D22" s="19" t="n"/>
      <c r="E22" s="56" t="n"/>
      <c r="F22" s="56" t="n"/>
      <c r="G22" s="56" t="n"/>
      <c r="H22" s="56" t="n"/>
      <c r="I22" s="19" t="n"/>
      <c r="J22" s="34">
        <f>IF(AND(E22&lt;&gt;"",F22&lt;&gt;"",G22&lt;&gt;"",E22&lt;&gt;F22),(IF(I22="Short",E22-G22,G22-E22)-N(H22))/ABS(E22-F22),"")</f>
        <v/>
      </c>
      <c r="K22" s="19" t="n"/>
      <c r="L22" s="34">
        <f>IF(J22="","",SUM($J$5:J22))</f>
        <v/>
      </c>
      <c r="M22" s="35">
        <f>IF(J22="","",IF(J22&gt;0,1,0))</f>
        <v/>
      </c>
      <c r="Q22" s="37">
        <f>IF(L22="","",MAX(0,MAX($L$5:L22))-L22)</f>
        <v/>
      </c>
    </row>
    <row r="23">
      <c r="A23" s="19" t="n">
        <v>19</v>
      </c>
      <c r="B23" s="19" t="n"/>
      <c r="C23" s="19" t="n"/>
      <c r="D23" s="19" t="n"/>
      <c r="E23" s="56" t="n"/>
      <c r="F23" s="56" t="n"/>
      <c r="G23" s="56" t="n"/>
      <c r="H23" s="56" t="n"/>
      <c r="I23" s="19" t="n"/>
      <c r="J23" s="34">
        <f>IF(AND(E23&lt;&gt;"",F23&lt;&gt;"",G23&lt;&gt;"",E23&lt;&gt;F23),(IF(I23="Short",E23-G23,G23-E23)-N(H23))/ABS(E23-F23),"")</f>
        <v/>
      </c>
      <c r="K23" s="19" t="n"/>
      <c r="L23" s="34">
        <f>IF(J23="","",SUM($J$5:J23))</f>
        <v/>
      </c>
      <c r="M23" s="35">
        <f>IF(J23="","",IF(J23&gt;0,1,0))</f>
        <v/>
      </c>
      <c r="Q23" s="37">
        <f>IF(L23="","",MAX(0,MAX($L$5:L23))-L23)</f>
        <v/>
      </c>
    </row>
    <row r="24">
      <c r="A24" s="19" t="n">
        <v>20</v>
      </c>
      <c r="B24" s="19" t="n"/>
      <c r="C24" s="19" t="n"/>
      <c r="D24" s="19" t="n"/>
      <c r="E24" s="56" t="n"/>
      <c r="F24" s="56" t="n"/>
      <c r="G24" s="56" t="n"/>
      <c r="H24" s="56" t="n"/>
      <c r="I24" s="19" t="n"/>
      <c r="J24" s="34">
        <f>IF(AND(E24&lt;&gt;"",F24&lt;&gt;"",G24&lt;&gt;"",E24&lt;&gt;F24),(IF(I24="Short",E24-G24,G24-E24)-N(H24))/ABS(E24-F24),"")</f>
        <v/>
      </c>
      <c r="K24" s="19" t="n"/>
      <c r="L24" s="34">
        <f>IF(J24="","",SUM($J$5:J24))</f>
        <v/>
      </c>
      <c r="M24" s="35">
        <f>IF(J24="","",IF(J24&gt;0,1,0))</f>
        <v/>
      </c>
      <c r="Q24" s="37">
        <f>IF(L24="","",MAX(0,MAX($L$5:L24))-L24)</f>
        <v/>
      </c>
    </row>
    <row r="25">
      <c r="A25" s="19" t="n">
        <v>21</v>
      </c>
      <c r="B25" s="19" t="n"/>
      <c r="C25" s="19" t="n"/>
      <c r="D25" s="19" t="n"/>
      <c r="E25" s="56" t="n"/>
      <c r="F25" s="56" t="n"/>
      <c r="G25" s="56" t="n"/>
      <c r="H25" s="56" t="n"/>
      <c r="I25" s="19" t="n"/>
      <c r="J25" s="34">
        <f>IF(AND(E25&lt;&gt;"",F25&lt;&gt;"",G25&lt;&gt;"",E25&lt;&gt;F25),(IF(I25="Short",E25-G25,G25-E25)-N(H25))/ABS(E25-F25),"")</f>
        <v/>
      </c>
      <c r="K25" s="19" t="n"/>
      <c r="L25" s="34">
        <f>IF(J25="","",SUM($J$5:J25))</f>
        <v/>
      </c>
      <c r="M25" s="35">
        <f>IF(J25="","",IF(J25&gt;0,1,0))</f>
        <v/>
      </c>
      <c r="Q25" s="37">
        <f>IF(L25="","",MAX(0,MAX($L$5:L25))-L25)</f>
        <v/>
      </c>
    </row>
    <row r="26">
      <c r="A26" s="19" t="n">
        <v>22</v>
      </c>
      <c r="B26" s="19" t="n"/>
      <c r="C26" s="19" t="n"/>
      <c r="D26" s="19" t="n"/>
      <c r="E26" s="56" t="n"/>
      <c r="F26" s="56" t="n"/>
      <c r="G26" s="56" t="n"/>
      <c r="H26" s="56" t="n"/>
      <c r="I26" s="19" t="n"/>
      <c r="J26" s="34">
        <f>IF(AND(E26&lt;&gt;"",F26&lt;&gt;"",G26&lt;&gt;"",E26&lt;&gt;F26),(IF(I26="Short",E26-G26,G26-E26)-N(H26))/ABS(E26-F26),"")</f>
        <v/>
      </c>
      <c r="K26" s="19" t="n"/>
      <c r="L26" s="34">
        <f>IF(J26="","",SUM($J$5:J26))</f>
        <v/>
      </c>
      <c r="M26" s="35">
        <f>IF(J26="","",IF(J26&gt;0,1,0))</f>
        <v/>
      </c>
      <c r="Q26" s="37">
        <f>IF(L26="","",MAX(0,MAX($L$5:L26))-L26)</f>
        <v/>
      </c>
    </row>
    <row r="27">
      <c r="A27" s="19" t="n">
        <v>23</v>
      </c>
      <c r="B27" s="19" t="n"/>
      <c r="C27" s="19" t="n"/>
      <c r="D27" s="19" t="n"/>
      <c r="E27" s="56" t="n"/>
      <c r="F27" s="56" t="n"/>
      <c r="G27" s="56" t="n"/>
      <c r="H27" s="56" t="n"/>
      <c r="I27" s="19" t="n"/>
      <c r="J27" s="34">
        <f>IF(AND(E27&lt;&gt;"",F27&lt;&gt;"",G27&lt;&gt;"",E27&lt;&gt;F27),(IF(I27="Short",E27-G27,G27-E27)-N(H27))/ABS(E27-F27),"")</f>
        <v/>
      </c>
      <c r="K27" s="19" t="n"/>
      <c r="L27" s="34">
        <f>IF(J27="","",SUM($J$5:J27))</f>
        <v/>
      </c>
      <c r="M27" s="35">
        <f>IF(J27="","",IF(J27&gt;0,1,0))</f>
        <v/>
      </c>
      <c r="Q27" s="37">
        <f>IF(L27="","",MAX(0,MAX($L$5:L27))-L27)</f>
        <v/>
      </c>
    </row>
    <row r="28">
      <c r="A28" s="19" t="n">
        <v>24</v>
      </c>
      <c r="B28" s="19" t="n"/>
      <c r="C28" s="19" t="n"/>
      <c r="D28" s="19" t="n"/>
      <c r="E28" s="56" t="n"/>
      <c r="F28" s="56" t="n"/>
      <c r="G28" s="56" t="n"/>
      <c r="H28" s="56" t="n"/>
      <c r="I28" s="19" t="n"/>
      <c r="J28" s="34">
        <f>IF(AND(E28&lt;&gt;"",F28&lt;&gt;"",G28&lt;&gt;"",E28&lt;&gt;F28),(IF(I28="Short",E28-G28,G28-E28)-N(H28))/ABS(E28-F28),"")</f>
        <v/>
      </c>
      <c r="K28" s="19" t="n"/>
      <c r="L28" s="34">
        <f>IF(J28="","",SUM($J$5:J28))</f>
        <v/>
      </c>
      <c r="M28" s="35">
        <f>IF(J28="","",IF(J28&gt;0,1,0))</f>
        <v/>
      </c>
      <c r="Q28" s="37">
        <f>IF(L28="","",MAX(0,MAX($L$5:L28))-L28)</f>
        <v/>
      </c>
    </row>
    <row r="29">
      <c r="A29" s="19" t="n">
        <v>25</v>
      </c>
      <c r="B29" s="19" t="n"/>
      <c r="C29" s="19" t="n"/>
      <c r="D29" s="19" t="n"/>
      <c r="E29" s="56" t="n"/>
      <c r="F29" s="56" t="n"/>
      <c r="G29" s="56" t="n"/>
      <c r="H29" s="56" t="n"/>
      <c r="I29" s="19" t="n"/>
      <c r="J29" s="34">
        <f>IF(AND(E29&lt;&gt;"",F29&lt;&gt;"",G29&lt;&gt;"",E29&lt;&gt;F29),(IF(I29="Short",E29-G29,G29-E29)-N(H29))/ABS(E29-F29),"")</f>
        <v/>
      </c>
      <c r="K29" s="19" t="n"/>
      <c r="L29" s="34">
        <f>IF(J29="","",SUM($J$5:J29))</f>
        <v/>
      </c>
      <c r="M29" s="35">
        <f>IF(J29="","",IF(J29&gt;0,1,0))</f>
        <v/>
      </c>
      <c r="Q29" s="37">
        <f>IF(L29="","",MAX(0,MAX($L$5:L29))-L29)</f>
        <v/>
      </c>
    </row>
    <row r="30">
      <c r="A30" s="19" t="n">
        <v>26</v>
      </c>
      <c r="B30" s="19" t="n"/>
      <c r="C30" s="19" t="n"/>
      <c r="D30" s="19" t="n"/>
      <c r="E30" s="56" t="n"/>
      <c r="F30" s="56" t="n"/>
      <c r="G30" s="56" t="n"/>
      <c r="H30" s="56" t="n"/>
      <c r="I30" s="19" t="n"/>
      <c r="J30" s="34">
        <f>IF(AND(E30&lt;&gt;"",F30&lt;&gt;"",G30&lt;&gt;"",E30&lt;&gt;F30),(IF(I30="Short",E30-G30,G30-E30)-N(H30))/ABS(E30-F30),"")</f>
        <v/>
      </c>
      <c r="K30" s="19" t="n"/>
      <c r="L30" s="34">
        <f>IF(J30="","",SUM($J$5:J30))</f>
        <v/>
      </c>
      <c r="M30" s="35">
        <f>IF(J30="","",IF(J30&gt;0,1,0))</f>
        <v/>
      </c>
      <c r="Q30" s="37">
        <f>IF(L30="","",MAX(0,MAX($L$5:L30))-L30)</f>
        <v/>
      </c>
    </row>
    <row r="31">
      <c r="A31" s="19" t="n">
        <v>27</v>
      </c>
      <c r="B31" s="19" t="n"/>
      <c r="C31" s="19" t="n"/>
      <c r="D31" s="19" t="n"/>
      <c r="E31" s="56" t="n"/>
      <c r="F31" s="56" t="n"/>
      <c r="G31" s="56" t="n"/>
      <c r="H31" s="56" t="n"/>
      <c r="I31" s="19" t="n"/>
      <c r="J31" s="34">
        <f>IF(AND(E31&lt;&gt;"",F31&lt;&gt;"",G31&lt;&gt;"",E31&lt;&gt;F31),(IF(I31="Short",E31-G31,G31-E31)-N(H31))/ABS(E31-F31),"")</f>
        <v/>
      </c>
      <c r="K31" s="19" t="n"/>
      <c r="L31" s="34">
        <f>IF(J31="","",SUM($J$5:J31))</f>
        <v/>
      </c>
      <c r="M31" s="35">
        <f>IF(J31="","",IF(J31&gt;0,1,0))</f>
        <v/>
      </c>
      <c r="Q31" s="37">
        <f>IF(L31="","",MAX(0,MAX($L$5:L31))-L31)</f>
        <v/>
      </c>
    </row>
    <row r="32">
      <c r="A32" s="19" t="n">
        <v>28</v>
      </c>
      <c r="B32" s="19" t="n"/>
      <c r="C32" s="19" t="n"/>
      <c r="D32" s="19" t="n"/>
      <c r="E32" s="56" t="n"/>
      <c r="F32" s="56" t="n"/>
      <c r="G32" s="56" t="n"/>
      <c r="H32" s="56" t="n"/>
      <c r="I32" s="19" t="n"/>
      <c r="J32" s="34">
        <f>IF(AND(E32&lt;&gt;"",F32&lt;&gt;"",G32&lt;&gt;"",E32&lt;&gt;F32),(IF(I32="Short",E32-G32,G32-E32)-N(H32))/ABS(E32-F32),"")</f>
        <v/>
      </c>
      <c r="K32" s="19" t="n"/>
      <c r="L32" s="34">
        <f>IF(J32="","",SUM($J$5:J32))</f>
        <v/>
      </c>
      <c r="M32" s="35">
        <f>IF(J32="","",IF(J32&gt;0,1,0))</f>
        <v/>
      </c>
      <c r="Q32" s="37">
        <f>IF(L32="","",MAX(0,MAX($L$5:L32))-L32)</f>
        <v/>
      </c>
    </row>
    <row r="33">
      <c r="A33" s="19" t="n">
        <v>29</v>
      </c>
      <c r="B33" s="19" t="n"/>
      <c r="C33" s="19" t="n"/>
      <c r="D33" s="19" t="n"/>
      <c r="E33" s="56" t="n"/>
      <c r="F33" s="56" t="n"/>
      <c r="G33" s="56" t="n"/>
      <c r="H33" s="56" t="n"/>
      <c r="I33" s="19" t="n"/>
      <c r="J33" s="34">
        <f>IF(AND(E33&lt;&gt;"",F33&lt;&gt;"",G33&lt;&gt;"",E33&lt;&gt;F33),(IF(I33="Short",E33-G33,G33-E33)-N(H33))/ABS(E33-F33),"")</f>
        <v/>
      </c>
      <c r="K33" s="19" t="n"/>
      <c r="L33" s="34">
        <f>IF(J33="","",SUM($J$5:J33))</f>
        <v/>
      </c>
      <c r="M33" s="35">
        <f>IF(J33="","",IF(J33&gt;0,1,0))</f>
        <v/>
      </c>
      <c r="Q33" s="37">
        <f>IF(L33="","",MAX(0,MAX($L$5:L33))-L33)</f>
        <v/>
      </c>
    </row>
    <row r="34">
      <c r="A34" s="19" t="n">
        <v>30</v>
      </c>
      <c r="B34" s="19" t="n"/>
      <c r="C34" s="19" t="n"/>
      <c r="D34" s="19" t="n"/>
      <c r="E34" s="56" t="n"/>
      <c r="F34" s="56" t="n"/>
      <c r="G34" s="56" t="n"/>
      <c r="H34" s="56" t="n"/>
      <c r="I34" s="19" t="n"/>
      <c r="J34" s="34">
        <f>IF(AND(E34&lt;&gt;"",F34&lt;&gt;"",G34&lt;&gt;"",E34&lt;&gt;F34),(IF(I34="Short",E34-G34,G34-E34)-N(H34))/ABS(E34-F34),"")</f>
        <v/>
      </c>
      <c r="K34" s="19" t="n"/>
      <c r="L34" s="34">
        <f>IF(J34="","",SUM($J$5:J34))</f>
        <v/>
      </c>
      <c r="M34" s="35">
        <f>IF(J34="","",IF(J34&gt;0,1,0))</f>
        <v/>
      </c>
      <c r="Q34" s="37">
        <f>IF(L34="","",MAX(0,MAX($L$5:L34))-L34)</f>
        <v/>
      </c>
    </row>
    <row r="35">
      <c r="A35" s="19" t="n">
        <v>31</v>
      </c>
      <c r="B35" s="19" t="n"/>
      <c r="C35" s="19" t="n"/>
      <c r="D35" s="19" t="n"/>
      <c r="E35" s="56" t="n"/>
      <c r="F35" s="56" t="n"/>
      <c r="G35" s="56" t="n"/>
      <c r="H35" s="56" t="n"/>
      <c r="I35" s="19" t="n"/>
      <c r="J35" s="34">
        <f>IF(AND(E35&lt;&gt;"",F35&lt;&gt;"",G35&lt;&gt;"",E35&lt;&gt;F35),(IF(I35="Short",E35-G35,G35-E35)-N(H35))/ABS(E35-F35),"")</f>
        <v/>
      </c>
      <c r="K35" s="19" t="n"/>
      <c r="L35" s="34">
        <f>IF(J35="","",SUM($J$5:J35))</f>
        <v/>
      </c>
      <c r="M35" s="35">
        <f>IF(J35="","",IF(J35&gt;0,1,0))</f>
        <v/>
      </c>
      <c r="Q35" s="37">
        <f>IF(L35="","",MAX(0,MAX($L$5:L35))-L35)</f>
        <v/>
      </c>
    </row>
    <row r="36">
      <c r="A36" s="19" t="n">
        <v>32</v>
      </c>
      <c r="B36" s="19" t="n"/>
      <c r="C36" s="19" t="n"/>
      <c r="D36" s="19" t="n"/>
      <c r="E36" s="56" t="n"/>
      <c r="F36" s="56" t="n"/>
      <c r="G36" s="56" t="n"/>
      <c r="H36" s="56" t="n"/>
      <c r="I36" s="19" t="n"/>
      <c r="J36" s="34">
        <f>IF(AND(E36&lt;&gt;"",F36&lt;&gt;"",G36&lt;&gt;"",E36&lt;&gt;F36),(IF(I36="Short",E36-G36,G36-E36)-N(H36))/ABS(E36-F36),"")</f>
        <v/>
      </c>
      <c r="K36" s="19" t="n"/>
      <c r="L36" s="34">
        <f>IF(J36="","",SUM($J$5:J36))</f>
        <v/>
      </c>
      <c r="M36" s="35">
        <f>IF(J36="","",IF(J36&gt;0,1,0))</f>
        <v/>
      </c>
      <c r="Q36" s="37">
        <f>IF(L36="","",MAX(0,MAX($L$5:L36))-L36)</f>
        <v/>
      </c>
    </row>
    <row r="37">
      <c r="A37" s="19" t="n">
        <v>33</v>
      </c>
      <c r="B37" s="19" t="n"/>
      <c r="C37" s="19" t="n"/>
      <c r="D37" s="19" t="n"/>
      <c r="E37" s="56" t="n"/>
      <c r="F37" s="56" t="n"/>
      <c r="G37" s="56" t="n"/>
      <c r="H37" s="56" t="n"/>
      <c r="I37" s="19" t="n"/>
      <c r="J37" s="34">
        <f>IF(AND(E37&lt;&gt;"",F37&lt;&gt;"",G37&lt;&gt;"",E37&lt;&gt;F37),(IF(I37="Short",E37-G37,G37-E37)-N(H37))/ABS(E37-F37),"")</f>
        <v/>
      </c>
      <c r="K37" s="19" t="n"/>
      <c r="L37" s="34">
        <f>IF(J37="","",SUM($J$5:J37))</f>
        <v/>
      </c>
      <c r="M37" s="35">
        <f>IF(J37="","",IF(J37&gt;0,1,0))</f>
        <v/>
      </c>
      <c r="Q37" s="37">
        <f>IF(L37="","",MAX(0,MAX($L$5:L37))-L37)</f>
        <v/>
      </c>
    </row>
    <row r="38">
      <c r="A38" s="19" t="n">
        <v>34</v>
      </c>
      <c r="B38" s="19" t="n"/>
      <c r="C38" s="19" t="n"/>
      <c r="D38" s="19" t="n"/>
      <c r="E38" s="56" t="n"/>
      <c r="F38" s="56" t="n"/>
      <c r="G38" s="56" t="n"/>
      <c r="H38" s="56" t="n"/>
      <c r="I38" s="19" t="n"/>
      <c r="J38" s="34">
        <f>IF(AND(E38&lt;&gt;"",F38&lt;&gt;"",G38&lt;&gt;"",E38&lt;&gt;F38),(IF(I38="Short",E38-G38,G38-E38)-N(H38))/ABS(E38-F38),"")</f>
        <v/>
      </c>
      <c r="K38" s="19" t="n"/>
      <c r="L38" s="34">
        <f>IF(J38="","",SUM($J$5:J38))</f>
        <v/>
      </c>
      <c r="M38" s="35">
        <f>IF(J38="","",IF(J38&gt;0,1,0))</f>
        <v/>
      </c>
      <c r="Q38" s="37">
        <f>IF(L38="","",MAX(0,MAX($L$5:L38))-L38)</f>
        <v/>
      </c>
    </row>
    <row r="39">
      <c r="A39" s="19" t="n">
        <v>35</v>
      </c>
      <c r="B39" s="19" t="n"/>
      <c r="C39" s="19" t="n"/>
      <c r="D39" s="19" t="n"/>
      <c r="E39" s="56" t="n"/>
      <c r="F39" s="56" t="n"/>
      <c r="G39" s="56" t="n"/>
      <c r="H39" s="56" t="n"/>
      <c r="I39" s="19" t="n"/>
      <c r="J39" s="34">
        <f>IF(AND(E39&lt;&gt;"",F39&lt;&gt;"",G39&lt;&gt;"",E39&lt;&gt;F39),(IF(I39="Short",E39-G39,G39-E39)-N(H39))/ABS(E39-F39),"")</f>
        <v/>
      </c>
      <c r="K39" s="19" t="n"/>
      <c r="L39" s="34">
        <f>IF(J39="","",SUM($J$5:J39))</f>
        <v/>
      </c>
      <c r="M39" s="35">
        <f>IF(J39="","",IF(J39&gt;0,1,0))</f>
        <v/>
      </c>
      <c r="Q39" s="37">
        <f>IF(L39="","",MAX(0,MAX($L$5:L39))-L39)</f>
        <v/>
      </c>
    </row>
    <row r="40">
      <c r="A40" s="19" t="n">
        <v>36</v>
      </c>
      <c r="B40" s="19" t="n"/>
      <c r="C40" s="19" t="n"/>
      <c r="D40" s="19" t="n"/>
      <c r="E40" s="56" t="n"/>
      <c r="F40" s="56" t="n"/>
      <c r="G40" s="56" t="n"/>
      <c r="H40" s="56" t="n"/>
      <c r="I40" s="19" t="n"/>
      <c r="J40" s="34">
        <f>IF(AND(E40&lt;&gt;"",F40&lt;&gt;"",G40&lt;&gt;"",E40&lt;&gt;F40),(IF(I40="Short",E40-G40,G40-E40)-N(H40))/ABS(E40-F40),"")</f>
        <v/>
      </c>
      <c r="K40" s="19" t="n"/>
      <c r="L40" s="34">
        <f>IF(J40="","",SUM($J$5:J40))</f>
        <v/>
      </c>
      <c r="M40" s="35">
        <f>IF(J40="","",IF(J40&gt;0,1,0))</f>
        <v/>
      </c>
      <c r="Q40" s="37">
        <f>IF(L40="","",MAX(0,MAX($L$5:L40))-L40)</f>
        <v/>
      </c>
    </row>
    <row r="41">
      <c r="A41" s="19" t="n">
        <v>37</v>
      </c>
      <c r="B41" s="19" t="n"/>
      <c r="C41" s="19" t="n"/>
      <c r="D41" s="19" t="n"/>
      <c r="E41" s="56" t="n"/>
      <c r="F41" s="56" t="n"/>
      <c r="G41" s="56" t="n"/>
      <c r="H41" s="56" t="n"/>
      <c r="I41" s="19" t="n"/>
      <c r="J41" s="34">
        <f>IF(AND(E41&lt;&gt;"",F41&lt;&gt;"",G41&lt;&gt;"",E41&lt;&gt;F41),(IF(I41="Short",E41-G41,G41-E41)-N(H41))/ABS(E41-F41),"")</f>
        <v/>
      </c>
      <c r="K41" s="19" t="n"/>
      <c r="L41" s="34">
        <f>IF(J41="","",SUM($J$5:J41))</f>
        <v/>
      </c>
      <c r="M41" s="35">
        <f>IF(J41="","",IF(J41&gt;0,1,0))</f>
        <v/>
      </c>
      <c r="Q41" s="37">
        <f>IF(L41="","",MAX(0,MAX($L$5:L41))-L41)</f>
        <v/>
      </c>
    </row>
    <row r="42">
      <c r="A42" s="19" t="n">
        <v>38</v>
      </c>
      <c r="B42" s="19" t="n"/>
      <c r="C42" s="19" t="n"/>
      <c r="D42" s="19" t="n"/>
      <c r="E42" s="56" t="n"/>
      <c r="F42" s="56" t="n"/>
      <c r="G42" s="56" t="n"/>
      <c r="H42" s="56" t="n"/>
      <c r="I42" s="19" t="n"/>
      <c r="J42" s="34">
        <f>IF(AND(E42&lt;&gt;"",F42&lt;&gt;"",G42&lt;&gt;"",E42&lt;&gt;F42),(IF(I42="Short",E42-G42,G42-E42)-N(H42))/ABS(E42-F42),"")</f>
        <v/>
      </c>
      <c r="K42" s="19" t="n"/>
      <c r="L42" s="34">
        <f>IF(J42="","",SUM($J$5:J42))</f>
        <v/>
      </c>
      <c r="M42" s="35">
        <f>IF(J42="","",IF(J42&gt;0,1,0))</f>
        <v/>
      </c>
      <c r="Q42" s="37">
        <f>IF(L42="","",MAX(0,MAX($L$5:L42))-L42)</f>
        <v/>
      </c>
    </row>
    <row r="43">
      <c r="A43" s="19" t="n">
        <v>39</v>
      </c>
      <c r="B43" s="19" t="n"/>
      <c r="C43" s="19" t="n"/>
      <c r="D43" s="19" t="n"/>
      <c r="E43" s="56" t="n"/>
      <c r="F43" s="56" t="n"/>
      <c r="G43" s="56" t="n"/>
      <c r="H43" s="56" t="n"/>
      <c r="I43" s="19" t="n"/>
      <c r="J43" s="34">
        <f>IF(AND(E43&lt;&gt;"",F43&lt;&gt;"",G43&lt;&gt;"",E43&lt;&gt;F43),(IF(I43="Short",E43-G43,G43-E43)-N(H43))/ABS(E43-F43),"")</f>
        <v/>
      </c>
      <c r="K43" s="19" t="n"/>
      <c r="L43" s="34">
        <f>IF(J43="","",SUM($J$5:J43))</f>
        <v/>
      </c>
      <c r="M43" s="35">
        <f>IF(J43="","",IF(J43&gt;0,1,0))</f>
        <v/>
      </c>
      <c r="Q43" s="37">
        <f>IF(L43="","",MAX(0,MAX($L$5:L43))-L43)</f>
        <v/>
      </c>
    </row>
    <row r="44">
      <c r="A44" s="19" t="n">
        <v>40</v>
      </c>
      <c r="B44" s="19" t="n"/>
      <c r="C44" s="19" t="n"/>
      <c r="D44" s="19" t="n"/>
      <c r="E44" s="56" t="n"/>
      <c r="F44" s="56" t="n"/>
      <c r="G44" s="56" t="n"/>
      <c r="H44" s="56" t="n"/>
      <c r="I44" s="19" t="n"/>
      <c r="J44" s="34">
        <f>IF(AND(E44&lt;&gt;"",F44&lt;&gt;"",G44&lt;&gt;"",E44&lt;&gt;F44),(IF(I44="Short",E44-G44,G44-E44)-N(H44))/ABS(E44-F44),"")</f>
        <v/>
      </c>
      <c r="K44" s="19" t="n"/>
      <c r="L44" s="34">
        <f>IF(J44="","",SUM($J$5:J44))</f>
        <v/>
      </c>
      <c r="M44" s="35">
        <f>IF(J44="","",IF(J44&gt;0,1,0))</f>
        <v/>
      </c>
      <c r="Q44" s="37">
        <f>IF(L44="","",MAX(0,MAX($L$5:L44))-L44)</f>
        <v/>
      </c>
    </row>
    <row r="45">
      <c r="A45" s="19" t="n">
        <v>41</v>
      </c>
      <c r="B45" s="19" t="n"/>
      <c r="C45" s="19" t="n"/>
      <c r="D45" s="19" t="n"/>
      <c r="E45" s="56" t="n"/>
      <c r="F45" s="56" t="n"/>
      <c r="G45" s="56" t="n"/>
      <c r="H45" s="56" t="n"/>
      <c r="I45" s="19" t="n"/>
      <c r="J45" s="34">
        <f>IF(AND(E45&lt;&gt;"",F45&lt;&gt;"",G45&lt;&gt;"",E45&lt;&gt;F45),(IF(I45="Short",E45-G45,G45-E45)-N(H45))/ABS(E45-F45),"")</f>
        <v/>
      </c>
      <c r="K45" s="19" t="n"/>
      <c r="L45" s="34">
        <f>IF(J45="","",SUM($J$5:J45))</f>
        <v/>
      </c>
      <c r="M45" s="35">
        <f>IF(J45="","",IF(J45&gt;0,1,0))</f>
        <v/>
      </c>
      <c r="Q45" s="37">
        <f>IF(L45="","",MAX(0,MAX($L$5:L45))-L45)</f>
        <v/>
      </c>
    </row>
    <row r="46">
      <c r="A46" s="19" t="n">
        <v>42</v>
      </c>
      <c r="B46" s="19" t="n"/>
      <c r="C46" s="19" t="n"/>
      <c r="D46" s="19" t="n"/>
      <c r="E46" s="56" t="n"/>
      <c r="F46" s="56" t="n"/>
      <c r="G46" s="56" t="n"/>
      <c r="H46" s="56" t="n"/>
      <c r="I46" s="19" t="n"/>
      <c r="J46" s="34">
        <f>IF(AND(E46&lt;&gt;"",F46&lt;&gt;"",G46&lt;&gt;"",E46&lt;&gt;F46),(IF(I46="Short",E46-G46,G46-E46)-N(H46))/ABS(E46-F46),"")</f>
        <v/>
      </c>
      <c r="K46" s="19" t="n"/>
      <c r="L46" s="34">
        <f>IF(J46="","",SUM($J$5:J46))</f>
        <v/>
      </c>
      <c r="M46" s="35">
        <f>IF(J46="","",IF(J46&gt;0,1,0))</f>
        <v/>
      </c>
      <c r="Q46" s="37">
        <f>IF(L46="","",MAX(0,MAX($L$5:L46))-L46)</f>
        <v/>
      </c>
    </row>
    <row r="47">
      <c r="A47" s="19" t="n">
        <v>43</v>
      </c>
      <c r="B47" s="19" t="n"/>
      <c r="C47" s="19" t="n"/>
      <c r="D47" s="19" t="n"/>
      <c r="E47" s="56" t="n"/>
      <c r="F47" s="56" t="n"/>
      <c r="G47" s="56" t="n"/>
      <c r="H47" s="56" t="n"/>
      <c r="I47" s="19" t="n"/>
      <c r="J47" s="34">
        <f>IF(AND(E47&lt;&gt;"",F47&lt;&gt;"",G47&lt;&gt;"",E47&lt;&gt;F47),(IF(I47="Short",E47-G47,G47-E47)-N(H47))/ABS(E47-F47),"")</f>
        <v/>
      </c>
      <c r="K47" s="19" t="n"/>
      <c r="L47" s="34">
        <f>IF(J47="","",SUM($J$5:J47))</f>
        <v/>
      </c>
      <c r="M47" s="35">
        <f>IF(J47="","",IF(J47&gt;0,1,0))</f>
        <v/>
      </c>
      <c r="Q47" s="37">
        <f>IF(L47="","",MAX(0,MAX($L$5:L47))-L47)</f>
        <v/>
      </c>
    </row>
    <row r="48">
      <c r="A48" s="19" t="n">
        <v>44</v>
      </c>
      <c r="B48" s="19" t="n"/>
      <c r="C48" s="19" t="n"/>
      <c r="D48" s="19" t="n"/>
      <c r="E48" s="56" t="n"/>
      <c r="F48" s="56" t="n"/>
      <c r="G48" s="56" t="n"/>
      <c r="H48" s="56" t="n"/>
      <c r="I48" s="19" t="n"/>
      <c r="J48" s="34">
        <f>IF(AND(E48&lt;&gt;"",F48&lt;&gt;"",G48&lt;&gt;"",E48&lt;&gt;F48),(IF(I48="Short",E48-G48,G48-E48)-N(H48))/ABS(E48-F48),"")</f>
        <v/>
      </c>
      <c r="K48" s="19" t="n"/>
      <c r="L48" s="34">
        <f>IF(J48="","",SUM($J$5:J48))</f>
        <v/>
      </c>
      <c r="M48" s="35">
        <f>IF(J48="","",IF(J48&gt;0,1,0))</f>
        <v/>
      </c>
      <c r="Q48" s="37">
        <f>IF(L48="","",MAX(0,MAX($L$5:L48))-L48)</f>
        <v/>
      </c>
    </row>
    <row r="49">
      <c r="A49" s="19" t="n">
        <v>45</v>
      </c>
      <c r="B49" s="19" t="n"/>
      <c r="C49" s="19" t="n"/>
      <c r="D49" s="19" t="n"/>
      <c r="E49" s="56" t="n"/>
      <c r="F49" s="56" t="n"/>
      <c r="G49" s="56" t="n"/>
      <c r="H49" s="56" t="n"/>
      <c r="I49" s="19" t="n"/>
      <c r="J49" s="34">
        <f>IF(AND(E49&lt;&gt;"",F49&lt;&gt;"",G49&lt;&gt;"",E49&lt;&gt;F49),(IF(I49="Short",E49-G49,G49-E49)-N(H49))/ABS(E49-F49),"")</f>
        <v/>
      </c>
      <c r="K49" s="19" t="n"/>
      <c r="L49" s="34">
        <f>IF(J49="","",SUM($J$5:J49))</f>
        <v/>
      </c>
      <c r="M49" s="35">
        <f>IF(J49="","",IF(J49&gt;0,1,0))</f>
        <v/>
      </c>
      <c r="Q49" s="37">
        <f>IF(L49="","",MAX(0,MAX($L$5:L49))-L49)</f>
        <v/>
      </c>
    </row>
    <row r="50">
      <c r="A50" s="19" t="n">
        <v>46</v>
      </c>
      <c r="B50" s="19" t="n"/>
      <c r="C50" s="19" t="n"/>
      <c r="D50" s="19" t="n"/>
      <c r="E50" s="56" t="n"/>
      <c r="F50" s="56" t="n"/>
      <c r="G50" s="56" t="n"/>
      <c r="H50" s="56" t="n"/>
      <c r="I50" s="19" t="n"/>
      <c r="J50" s="34">
        <f>IF(AND(E50&lt;&gt;"",F50&lt;&gt;"",G50&lt;&gt;"",E50&lt;&gt;F50),(IF(I50="Short",E50-G50,G50-E50)-N(H50))/ABS(E50-F50),"")</f>
        <v/>
      </c>
      <c r="K50" s="19" t="n"/>
      <c r="L50" s="34">
        <f>IF(J50="","",SUM($J$5:J50))</f>
        <v/>
      </c>
      <c r="M50" s="35">
        <f>IF(J50="","",IF(J50&gt;0,1,0))</f>
        <v/>
      </c>
      <c r="Q50" s="37">
        <f>IF(L50="","",MAX(0,MAX($L$5:L50))-L50)</f>
        <v/>
      </c>
    </row>
    <row r="51">
      <c r="A51" s="19" t="n">
        <v>47</v>
      </c>
      <c r="B51" s="19" t="n"/>
      <c r="C51" s="19" t="n"/>
      <c r="D51" s="19" t="n"/>
      <c r="E51" s="56" t="n"/>
      <c r="F51" s="56" t="n"/>
      <c r="G51" s="56" t="n"/>
      <c r="H51" s="56" t="n"/>
      <c r="I51" s="19" t="n"/>
      <c r="J51" s="34">
        <f>IF(AND(E51&lt;&gt;"",F51&lt;&gt;"",G51&lt;&gt;"",E51&lt;&gt;F51),(IF(I51="Short",E51-G51,G51-E51)-N(H51))/ABS(E51-F51),"")</f>
        <v/>
      </c>
      <c r="K51" s="19" t="n"/>
      <c r="L51" s="34">
        <f>IF(J51="","",SUM($J$5:J51))</f>
        <v/>
      </c>
      <c r="M51" s="35">
        <f>IF(J51="","",IF(J51&gt;0,1,0))</f>
        <v/>
      </c>
      <c r="Q51" s="37">
        <f>IF(L51="","",MAX(0,MAX($L$5:L51))-L51)</f>
        <v/>
      </c>
    </row>
    <row r="52">
      <c r="A52" s="19" t="n">
        <v>48</v>
      </c>
      <c r="B52" s="19" t="n"/>
      <c r="C52" s="19" t="n"/>
      <c r="D52" s="19" t="n"/>
      <c r="E52" s="56" t="n"/>
      <c r="F52" s="56" t="n"/>
      <c r="G52" s="56" t="n"/>
      <c r="H52" s="56" t="n"/>
      <c r="I52" s="19" t="n"/>
      <c r="J52" s="34">
        <f>IF(AND(E52&lt;&gt;"",F52&lt;&gt;"",G52&lt;&gt;"",E52&lt;&gt;F52),(IF(I52="Short",E52-G52,G52-E52)-N(H52))/ABS(E52-F52),"")</f>
        <v/>
      </c>
      <c r="K52" s="19" t="n"/>
      <c r="L52" s="34">
        <f>IF(J52="","",SUM($J$5:J52))</f>
        <v/>
      </c>
      <c r="M52" s="35">
        <f>IF(J52="","",IF(J52&gt;0,1,0))</f>
        <v/>
      </c>
      <c r="Q52" s="37">
        <f>IF(L52="","",MAX(0,MAX($L$5:L52))-L52)</f>
        <v/>
      </c>
    </row>
    <row r="53">
      <c r="A53" s="19" t="n">
        <v>49</v>
      </c>
      <c r="B53" s="19" t="n"/>
      <c r="C53" s="19" t="n"/>
      <c r="D53" s="19" t="n"/>
      <c r="E53" s="56" t="n"/>
      <c r="F53" s="56" t="n"/>
      <c r="G53" s="56" t="n"/>
      <c r="H53" s="56" t="n"/>
      <c r="I53" s="19" t="n"/>
      <c r="J53" s="34">
        <f>IF(AND(E53&lt;&gt;"",F53&lt;&gt;"",G53&lt;&gt;"",E53&lt;&gt;F53),(IF(I53="Short",E53-G53,G53-E53)-N(H53))/ABS(E53-F53),"")</f>
        <v/>
      </c>
      <c r="K53" s="19" t="n"/>
      <c r="L53" s="34">
        <f>IF(J53="","",SUM($J$5:J53))</f>
        <v/>
      </c>
      <c r="M53" s="35">
        <f>IF(J53="","",IF(J53&gt;0,1,0))</f>
        <v/>
      </c>
      <c r="Q53" s="37">
        <f>IF(L53="","",MAX(0,MAX($L$5:L53))-L53)</f>
        <v/>
      </c>
    </row>
    <row r="54">
      <c r="A54" s="19" t="n">
        <v>50</v>
      </c>
      <c r="B54" s="19" t="n"/>
      <c r="C54" s="19" t="n"/>
      <c r="D54" s="19" t="n"/>
      <c r="E54" s="56" t="n"/>
      <c r="F54" s="56" t="n"/>
      <c r="G54" s="56" t="n"/>
      <c r="H54" s="56" t="n"/>
      <c r="I54" s="19" t="n"/>
      <c r="J54" s="34">
        <f>IF(AND(E54&lt;&gt;"",F54&lt;&gt;"",G54&lt;&gt;"",E54&lt;&gt;F54),(IF(I54="Short",E54-G54,G54-E54)-N(H54))/ABS(E54-F54),"")</f>
        <v/>
      </c>
      <c r="K54" s="19" t="n"/>
      <c r="L54" s="34">
        <f>IF(J54="","",SUM($J$5:J54))</f>
        <v/>
      </c>
      <c r="M54" s="35">
        <f>IF(J54="","",IF(J54&gt;0,1,0))</f>
        <v/>
      </c>
      <c r="Q54" s="37">
        <f>IF(L54="","",MAX(0,MAX($L$5:L54))-L54)</f>
        <v/>
      </c>
    </row>
    <row r="55">
      <c r="A55" s="19" t="n">
        <v>51</v>
      </c>
      <c r="B55" s="19" t="n"/>
      <c r="C55" s="19" t="n"/>
      <c r="D55" s="19" t="n"/>
      <c r="E55" s="56" t="n"/>
      <c r="F55" s="56" t="n"/>
      <c r="G55" s="56" t="n"/>
      <c r="H55" s="56" t="n"/>
      <c r="I55" s="19" t="n"/>
      <c r="J55" s="34">
        <f>IF(AND(E55&lt;&gt;"",F55&lt;&gt;"",G55&lt;&gt;"",E55&lt;&gt;F55),(IF(I55="Short",E55-G55,G55-E55)-N(H55))/ABS(E55-F55),"")</f>
        <v/>
      </c>
      <c r="K55" s="19" t="n"/>
      <c r="L55" s="34">
        <f>IF(J55="","",SUM($J$5:J55))</f>
        <v/>
      </c>
      <c r="M55" s="35">
        <f>IF(J55="","",IF(J55&gt;0,1,0))</f>
        <v/>
      </c>
      <c r="Q55" s="37">
        <f>IF(L55="","",MAX(0,MAX($L$5:L55))-L55)</f>
        <v/>
      </c>
    </row>
    <row r="56">
      <c r="A56" s="19" t="n">
        <v>52</v>
      </c>
      <c r="B56" s="19" t="n"/>
      <c r="C56" s="19" t="n"/>
      <c r="D56" s="19" t="n"/>
      <c r="E56" s="56" t="n"/>
      <c r="F56" s="56" t="n"/>
      <c r="G56" s="56" t="n"/>
      <c r="H56" s="56" t="n"/>
      <c r="I56" s="19" t="n"/>
      <c r="J56" s="34">
        <f>IF(AND(E56&lt;&gt;"",F56&lt;&gt;"",G56&lt;&gt;"",E56&lt;&gt;F56),(IF(I56="Short",E56-G56,G56-E56)-N(H56))/ABS(E56-F56),"")</f>
        <v/>
      </c>
      <c r="K56" s="19" t="n"/>
      <c r="L56" s="34">
        <f>IF(J56="","",SUM($J$5:J56))</f>
        <v/>
      </c>
      <c r="M56" s="35">
        <f>IF(J56="","",IF(J56&gt;0,1,0))</f>
        <v/>
      </c>
      <c r="Q56" s="37">
        <f>IF(L56="","",MAX(0,MAX($L$5:L56))-L56)</f>
        <v/>
      </c>
    </row>
    <row r="57">
      <c r="A57" s="19" t="n">
        <v>53</v>
      </c>
      <c r="B57" s="19" t="n"/>
      <c r="C57" s="19" t="n"/>
      <c r="D57" s="19" t="n"/>
      <c r="E57" s="56" t="n"/>
      <c r="F57" s="56" t="n"/>
      <c r="G57" s="56" t="n"/>
      <c r="H57" s="56" t="n"/>
      <c r="I57" s="19" t="n"/>
      <c r="J57" s="34">
        <f>IF(AND(E57&lt;&gt;"",F57&lt;&gt;"",G57&lt;&gt;"",E57&lt;&gt;F57),(IF(I57="Short",E57-G57,G57-E57)-N(H57))/ABS(E57-F57),"")</f>
        <v/>
      </c>
      <c r="K57" s="19" t="n"/>
      <c r="L57" s="34">
        <f>IF(J57="","",SUM($J$5:J57))</f>
        <v/>
      </c>
      <c r="M57" s="35">
        <f>IF(J57="","",IF(J57&gt;0,1,0))</f>
        <v/>
      </c>
      <c r="Q57" s="37">
        <f>IF(L57="","",MAX(0,MAX($L$5:L57))-L57)</f>
        <v/>
      </c>
    </row>
    <row r="58">
      <c r="A58" s="19" t="n">
        <v>54</v>
      </c>
      <c r="B58" s="19" t="n"/>
      <c r="C58" s="19" t="n"/>
      <c r="D58" s="19" t="n"/>
      <c r="E58" s="56" t="n"/>
      <c r="F58" s="56" t="n"/>
      <c r="G58" s="56" t="n"/>
      <c r="H58" s="56" t="n"/>
      <c r="I58" s="19" t="n"/>
      <c r="J58" s="34">
        <f>IF(AND(E58&lt;&gt;"",F58&lt;&gt;"",G58&lt;&gt;"",E58&lt;&gt;F58),(IF(I58="Short",E58-G58,G58-E58)-N(H58))/ABS(E58-F58),"")</f>
        <v/>
      </c>
      <c r="K58" s="19" t="n"/>
      <c r="L58" s="34">
        <f>IF(J58="","",SUM($J$5:J58))</f>
        <v/>
      </c>
      <c r="M58" s="35">
        <f>IF(J58="","",IF(J58&gt;0,1,0))</f>
        <v/>
      </c>
      <c r="Q58" s="37">
        <f>IF(L58="","",MAX(0,MAX($L$5:L58))-L58)</f>
        <v/>
      </c>
    </row>
    <row r="59">
      <c r="A59" s="19" t="n">
        <v>55</v>
      </c>
      <c r="B59" s="19" t="n"/>
      <c r="C59" s="19" t="n"/>
      <c r="D59" s="19" t="n"/>
      <c r="E59" s="56" t="n"/>
      <c r="F59" s="56" t="n"/>
      <c r="G59" s="56" t="n"/>
      <c r="H59" s="56" t="n"/>
      <c r="I59" s="19" t="n"/>
      <c r="J59" s="34">
        <f>IF(AND(E59&lt;&gt;"",F59&lt;&gt;"",G59&lt;&gt;"",E59&lt;&gt;F59),(IF(I59="Short",E59-G59,G59-E59)-N(H59))/ABS(E59-F59),"")</f>
        <v/>
      </c>
      <c r="K59" s="19" t="n"/>
      <c r="L59" s="34">
        <f>IF(J59="","",SUM($J$5:J59))</f>
        <v/>
      </c>
      <c r="M59" s="35">
        <f>IF(J59="","",IF(J59&gt;0,1,0))</f>
        <v/>
      </c>
      <c r="Q59" s="37">
        <f>IF(L59="","",MAX(0,MAX($L$5:L59))-L59)</f>
        <v/>
      </c>
    </row>
    <row r="60">
      <c r="A60" s="19" t="n">
        <v>56</v>
      </c>
      <c r="B60" s="19" t="n"/>
      <c r="C60" s="19" t="n"/>
      <c r="D60" s="19" t="n"/>
      <c r="E60" s="56" t="n"/>
      <c r="F60" s="56" t="n"/>
      <c r="G60" s="56" t="n"/>
      <c r="H60" s="56" t="n"/>
      <c r="I60" s="19" t="n"/>
      <c r="J60" s="34">
        <f>IF(AND(E60&lt;&gt;"",F60&lt;&gt;"",G60&lt;&gt;"",E60&lt;&gt;F60),(IF(I60="Short",E60-G60,G60-E60)-N(H60))/ABS(E60-F60),"")</f>
        <v/>
      </c>
      <c r="K60" s="19" t="n"/>
      <c r="L60" s="34">
        <f>IF(J60="","",SUM($J$5:J60))</f>
        <v/>
      </c>
      <c r="M60" s="35">
        <f>IF(J60="","",IF(J60&gt;0,1,0))</f>
        <v/>
      </c>
      <c r="Q60" s="37">
        <f>IF(L60="","",MAX(0,MAX($L$5:L60))-L60)</f>
        <v/>
      </c>
    </row>
    <row r="61">
      <c r="A61" s="19" t="n">
        <v>57</v>
      </c>
      <c r="B61" s="19" t="n"/>
      <c r="C61" s="19" t="n"/>
      <c r="D61" s="19" t="n"/>
      <c r="E61" s="56" t="n"/>
      <c r="F61" s="56" t="n"/>
      <c r="G61" s="56" t="n"/>
      <c r="H61" s="56" t="n"/>
      <c r="I61" s="19" t="n"/>
      <c r="J61" s="34">
        <f>IF(AND(E61&lt;&gt;"",F61&lt;&gt;"",G61&lt;&gt;"",E61&lt;&gt;F61),(IF(I61="Short",E61-G61,G61-E61)-N(H61))/ABS(E61-F61),"")</f>
        <v/>
      </c>
      <c r="K61" s="19" t="n"/>
      <c r="L61" s="34">
        <f>IF(J61="","",SUM($J$5:J61))</f>
        <v/>
      </c>
      <c r="M61" s="35">
        <f>IF(J61="","",IF(J61&gt;0,1,0))</f>
        <v/>
      </c>
      <c r="Q61" s="37">
        <f>IF(L61="","",MAX(0,MAX($L$5:L61))-L61)</f>
        <v/>
      </c>
    </row>
    <row r="62">
      <c r="A62" s="19" t="n">
        <v>58</v>
      </c>
      <c r="B62" s="19" t="n"/>
      <c r="C62" s="19" t="n"/>
      <c r="D62" s="19" t="n"/>
      <c r="E62" s="56" t="n"/>
      <c r="F62" s="56" t="n"/>
      <c r="G62" s="56" t="n"/>
      <c r="H62" s="56" t="n"/>
      <c r="I62" s="19" t="n"/>
      <c r="J62" s="34">
        <f>IF(AND(E62&lt;&gt;"",F62&lt;&gt;"",G62&lt;&gt;"",E62&lt;&gt;F62),(IF(I62="Short",E62-G62,G62-E62)-N(H62))/ABS(E62-F62),"")</f>
        <v/>
      </c>
      <c r="K62" s="19" t="n"/>
      <c r="L62" s="34">
        <f>IF(J62="","",SUM($J$5:J62))</f>
        <v/>
      </c>
      <c r="M62" s="35">
        <f>IF(J62="","",IF(J62&gt;0,1,0))</f>
        <v/>
      </c>
      <c r="Q62" s="37">
        <f>IF(L62="","",MAX(0,MAX($L$5:L62))-L62)</f>
        <v/>
      </c>
    </row>
    <row r="63">
      <c r="A63" s="19" t="n">
        <v>59</v>
      </c>
      <c r="B63" s="19" t="n"/>
      <c r="C63" s="19" t="n"/>
      <c r="D63" s="19" t="n"/>
      <c r="E63" s="56" t="n"/>
      <c r="F63" s="56" t="n"/>
      <c r="G63" s="56" t="n"/>
      <c r="H63" s="56" t="n"/>
      <c r="I63" s="19" t="n"/>
      <c r="J63" s="34">
        <f>IF(AND(E63&lt;&gt;"",F63&lt;&gt;"",G63&lt;&gt;"",E63&lt;&gt;F63),(IF(I63="Short",E63-G63,G63-E63)-N(H63))/ABS(E63-F63),"")</f>
        <v/>
      </c>
      <c r="K63" s="19" t="n"/>
      <c r="L63" s="34">
        <f>IF(J63="","",SUM($J$5:J63))</f>
        <v/>
      </c>
      <c r="M63" s="35">
        <f>IF(J63="","",IF(J63&gt;0,1,0))</f>
        <v/>
      </c>
      <c r="Q63" s="37">
        <f>IF(L63="","",MAX(0,MAX($L$5:L63))-L63)</f>
        <v/>
      </c>
    </row>
    <row r="64">
      <c r="A64" s="19" t="n">
        <v>60</v>
      </c>
      <c r="B64" s="19" t="n"/>
      <c r="C64" s="19" t="n"/>
      <c r="D64" s="19" t="n"/>
      <c r="E64" s="56" t="n"/>
      <c r="F64" s="56" t="n"/>
      <c r="G64" s="56" t="n"/>
      <c r="H64" s="56" t="n"/>
      <c r="I64" s="19" t="n"/>
      <c r="J64" s="34">
        <f>IF(AND(E64&lt;&gt;"",F64&lt;&gt;"",G64&lt;&gt;"",E64&lt;&gt;F64),(IF(I64="Short",E64-G64,G64-E64)-N(H64))/ABS(E64-F64),"")</f>
        <v/>
      </c>
      <c r="K64" s="19" t="n"/>
      <c r="L64" s="34">
        <f>IF(J64="","",SUM($J$5:J64))</f>
        <v/>
      </c>
      <c r="M64" s="35">
        <f>IF(J64="","",IF(J64&gt;0,1,0))</f>
        <v/>
      </c>
      <c r="Q64" s="37">
        <f>IF(L64="","",MAX(0,MAX($L$5:L64))-L64)</f>
        <v/>
      </c>
    </row>
    <row r="65">
      <c r="A65" s="19" t="n">
        <v>61</v>
      </c>
      <c r="B65" s="19" t="n"/>
      <c r="C65" s="19" t="n"/>
      <c r="D65" s="19" t="n"/>
      <c r="E65" s="56" t="n"/>
      <c r="F65" s="56" t="n"/>
      <c r="G65" s="56" t="n"/>
      <c r="H65" s="56" t="n"/>
      <c r="I65" s="19" t="n"/>
      <c r="J65" s="34">
        <f>IF(AND(E65&lt;&gt;"",F65&lt;&gt;"",G65&lt;&gt;"",E65&lt;&gt;F65),(IF(I65="Short",E65-G65,G65-E65)-N(H65))/ABS(E65-F65),"")</f>
        <v/>
      </c>
      <c r="K65" s="19" t="n"/>
      <c r="L65" s="34">
        <f>IF(J65="","",SUM($J$5:J65))</f>
        <v/>
      </c>
      <c r="M65" s="35">
        <f>IF(J65="","",IF(J65&gt;0,1,0))</f>
        <v/>
      </c>
      <c r="Q65" s="37">
        <f>IF(L65="","",MAX(0,MAX($L$5:L65))-L65)</f>
        <v/>
      </c>
    </row>
    <row r="66">
      <c r="A66" s="19" t="n">
        <v>62</v>
      </c>
      <c r="B66" s="19" t="n"/>
      <c r="C66" s="19" t="n"/>
      <c r="D66" s="19" t="n"/>
      <c r="E66" s="56" t="n"/>
      <c r="F66" s="56" t="n"/>
      <c r="G66" s="56" t="n"/>
      <c r="H66" s="56" t="n"/>
      <c r="I66" s="19" t="n"/>
      <c r="J66" s="34">
        <f>IF(AND(E66&lt;&gt;"",F66&lt;&gt;"",G66&lt;&gt;"",E66&lt;&gt;F66),(IF(I66="Short",E66-G66,G66-E66)-N(H66))/ABS(E66-F66),"")</f>
        <v/>
      </c>
      <c r="K66" s="19" t="n"/>
      <c r="L66" s="34">
        <f>IF(J66="","",SUM($J$5:J66))</f>
        <v/>
      </c>
      <c r="M66" s="35">
        <f>IF(J66="","",IF(J66&gt;0,1,0))</f>
        <v/>
      </c>
      <c r="Q66" s="37">
        <f>IF(L66="","",MAX(0,MAX($L$5:L66))-L66)</f>
        <v/>
      </c>
    </row>
    <row r="67">
      <c r="A67" s="19" t="n">
        <v>63</v>
      </c>
      <c r="B67" s="19" t="n"/>
      <c r="C67" s="19" t="n"/>
      <c r="D67" s="19" t="n"/>
      <c r="E67" s="56" t="n"/>
      <c r="F67" s="56" t="n"/>
      <c r="G67" s="56" t="n"/>
      <c r="H67" s="56" t="n"/>
      <c r="I67" s="19" t="n"/>
      <c r="J67" s="34">
        <f>IF(AND(E67&lt;&gt;"",F67&lt;&gt;"",G67&lt;&gt;"",E67&lt;&gt;F67),(IF(I67="Short",E67-G67,G67-E67)-N(H67))/ABS(E67-F67),"")</f>
        <v/>
      </c>
      <c r="K67" s="19" t="n"/>
      <c r="L67" s="34">
        <f>IF(J67="","",SUM($J$5:J67))</f>
        <v/>
      </c>
      <c r="M67" s="35">
        <f>IF(J67="","",IF(J67&gt;0,1,0))</f>
        <v/>
      </c>
      <c r="Q67" s="37">
        <f>IF(L67="","",MAX(0,MAX($L$5:L67))-L67)</f>
        <v/>
      </c>
    </row>
    <row r="68">
      <c r="A68" s="19" t="n">
        <v>64</v>
      </c>
      <c r="B68" s="19" t="n"/>
      <c r="C68" s="19" t="n"/>
      <c r="D68" s="19" t="n"/>
      <c r="E68" s="56" t="n"/>
      <c r="F68" s="56" t="n"/>
      <c r="G68" s="56" t="n"/>
      <c r="H68" s="56" t="n"/>
      <c r="I68" s="19" t="n"/>
      <c r="J68" s="34">
        <f>IF(AND(E68&lt;&gt;"",F68&lt;&gt;"",G68&lt;&gt;"",E68&lt;&gt;F68),(IF(I68="Short",E68-G68,G68-E68)-N(H68))/ABS(E68-F68),"")</f>
        <v/>
      </c>
      <c r="K68" s="19" t="n"/>
      <c r="L68" s="34">
        <f>IF(J68="","",SUM($J$5:J68))</f>
        <v/>
      </c>
      <c r="M68" s="35">
        <f>IF(J68="","",IF(J68&gt;0,1,0))</f>
        <v/>
      </c>
      <c r="Q68" s="37">
        <f>IF(L68="","",MAX(0,MAX($L$5:L68))-L68)</f>
        <v/>
      </c>
    </row>
    <row r="69">
      <c r="A69" s="19" t="n">
        <v>65</v>
      </c>
      <c r="B69" s="19" t="n"/>
      <c r="C69" s="19" t="n"/>
      <c r="D69" s="19" t="n"/>
      <c r="E69" s="56" t="n"/>
      <c r="F69" s="56" t="n"/>
      <c r="G69" s="56" t="n"/>
      <c r="H69" s="56" t="n"/>
      <c r="I69" s="19" t="n"/>
      <c r="J69" s="34">
        <f>IF(AND(E69&lt;&gt;"",F69&lt;&gt;"",G69&lt;&gt;"",E69&lt;&gt;F69),(IF(I69="Short",E69-G69,G69-E69)-N(H69))/ABS(E69-F69),"")</f>
        <v/>
      </c>
      <c r="K69" s="19" t="n"/>
      <c r="L69" s="34">
        <f>IF(J69="","",SUM($J$5:J69))</f>
        <v/>
      </c>
      <c r="M69" s="35">
        <f>IF(J69="","",IF(J69&gt;0,1,0))</f>
        <v/>
      </c>
      <c r="Q69" s="37">
        <f>IF(L69="","",MAX(0,MAX($L$5:L69))-L69)</f>
        <v/>
      </c>
    </row>
    <row r="70">
      <c r="A70" s="19" t="n">
        <v>66</v>
      </c>
      <c r="B70" s="19" t="n"/>
      <c r="C70" s="19" t="n"/>
      <c r="D70" s="19" t="n"/>
      <c r="E70" s="56" t="n"/>
      <c r="F70" s="56" t="n"/>
      <c r="G70" s="56" t="n"/>
      <c r="H70" s="56" t="n"/>
      <c r="I70" s="19" t="n"/>
      <c r="J70" s="34">
        <f>IF(AND(E70&lt;&gt;"",F70&lt;&gt;"",G70&lt;&gt;"",E70&lt;&gt;F70),(IF(I70="Short",E70-G70,G70-E70)-N(H70))/ABS(E70-F70),"")</f>
        <v/>
      </c>
      <c r="K70" s="19" t="n"/>
      <c r="L70" s="34">
        <f>IF(J70="","",SUM($J$5:J70))</f>
        <v/>
      </c>
      <c r="M70" s="35">
        <f>IF(J70="","",IF(J70&gt;0,1,0))</f>
        <v/>
      </c>
      <c r="Q70" s="37">
        <f>IF(L70="","",MAX(0,MAX($L$5:L70))-L70)</f>
        <v/>
      </c>
    </row>
    <row r="71">
      <c r="A71" s="19" t="n">
        <v>67</v>
      </c>
      <c r="B71" s="19" t="n"/>
      <c r="C71" s="19" t="n"/>
      <c r="D71" s="19" t="n"/>
      <c r="E71" s="56" t="n"/>
      <c r="F71" s="56" t="n"/>
      <c r="G71" s="56" t="n"/>
      <c r="H71" s="56" t="n"/>
      <c r="I71" s="19" t="n"/>
      <c r="J71" s="34">
        <f>IF(AND(E71&lt;&gt;"",F71&lt;&gt;"",G71&lt;&gt;"",E71&lt;&gt;F71),(IF(I71="Short",E71-G71,G71-E71)-N(H71))/ABS(E71-F71),"")</f>
        <v/>
      </c>
      <c r="K71" s="19" t="n"/>
      <c r="L71" s="34">
        <f>IF(J71="","",SUM($J$5:J71))</f>
        <v/>
      </c>
      <c r="M71" s="35">
        <f>IF(J71="","",IF(J71&gt;0,1,0))</f>
        <v/>
      </c>
      <c r="Q71" s="37">
        <f>IF(L71="","",MAX(0,MAX($L$5:L71))-L71)</f>
        <v/>
      </c>
    </row>
    <row r="72">
      <c r="A72" s="19" t="n">
        <v>68</v>
      </c>
      <c r="B72" s="19" t="n"/>
      <c r="C72" s="19" t="n"/>
      <c r="D72" s="19" t="n"/>
      <c r="E72" s="56" t="n"/>
      <c r="F72" s="56" t="n"/>
      <c r="G72" s="56" t="n"/>
      <c r="H72" s="56" t="n"/>
      <c r="I72" s="19" t="n"/>
      <c r="J72" s="34">
        <f>IF(AND(E72&lt;&gt;"",F72&lt;&gt;"",G72&lt;&gt;"",E72&lt;&gt;F72),(IF(I72="Short",E72-G72,G72-E72)-N(H72))/ABS(E72-F72),"")</f>
        <v/>
      </c>
      <c r="K72" s="19" t="n"/>
      <c r="L72" s="34">
        <f>IF(J72="","",SUM($J$5:J72))</f>
        <v/>
      </c>
      <c r="M72" s="35">
        <f>IF(J72="","",IF(J72&gt;0,1,0))</f>
        <v/>
      </c>
      <c r="Q72" s="37">
        <f>IF(L72="","",MAX(0,MAX($L$5:L72))-L72)</f>
        <v/>
      </c>
    </row>
    <row r="73">
      <c r="A73" s="19" t="n">
        <v>69</v>
      </c>
      <c r="B73" s="19" t="n"/>
      <c r="C73" s="19" t="n"/>
      <c r="D73" s="19" t="n"/>
      <c r="E73" s="56" t="n"/>
      <c r="F73" s="56" t="n"/>
      <c r="G73" s="56" t="n"/>
      <c r="H73" s="56" t="n"/>
      <c r="I73" s="19" t="n"/>
      <c r="J73" s="34">
        <f>IF(AND(E73&lt;&gt;"",F73&lt;&gt;"",G73&lt;&gt;"",E73&lt;&gt;F73),(IF(I73="Short",E73-G73,G73-E73)-N(H73))/ABS(E73-F73),"")</f>
        <v/>
      </c>
      <c r="K73" s="19" t="n"/>
      <c r="L73" s="34">
        <f>IF(J73="","",SUM($J$5:J73))</f>
        <v/>
      </c>
      <c r="M73" s="35">
        <f>IF(J73="","",IF(J73&gt;0,1,0))</f>
        <v/>
      </c>
      <c r="Q73" s="37">
        <f>IF(L73="","",MAX(0,MAX($L$5:L73))-L73)</f>
        <v/>
      </c>
    </row>
    <row r="74">
      <c r="A74" s="19" t="n">
        <v>70</v>
      </c>
      <c r="B74" s="19" t="n"/>
      <c r="C74" s="19" t="n"/>
      <c r="D74" s="19" t="n"/>
      <c r="E74" s="56" t="n"/>
      <c r="F74" s="56" t="n"/>
      <c r="G74" s="56" t="n"/>
      <c r="H74" s="56" t="n"/>
      <c r="I74" s="19" t="n"/>
      <c r="J74" s="34">
        <f>IF(AND(E74&lt;&gt;"",F74&lt;&gt;"",G74&lt;&gt;"",E74&lt;&gt;F74),(IF(I74="Short",E74-G74,G74-E74)-N(H74))/ABS(E74-F74),"")</f>
        <v/>
      </c>
      <c r="K74" s="19" t="n"/>
      <c r="L74" s="34">
        <f>IF(J74="","",SUM($J$5:J74))</f>
        <v/>
      </c>
      <c r="M74" s="35">
        <f>IF(J74="","",IF(J74&gt;0,1,0))</f>
        <v/>
      </c>
      <c r="Q74" s="37">
        <f>IF(L74="","",MAX(0,MAX($L$5:L74))-L74)</f>
        <v/>
      </c>
    </row>
    <row r="75">
      <c r="A75" s="19" t="n">
        <v>71</v>
      </c>
      <c r="B75" s="19" t="n"/>
      <c r="C75" s="19" t="n"/>
      <c r="D75" s="19" t="n"/>
      <c r="E75" s="56" t="n"/>
      <c r="F75" s="56" t="n"/>
      <c r="G75" s="56" t="n"/>
      <c r="H75" s="56" t="n"/>
      <c r="I75" s="19" t="n"/>
      <c r="J75" s="34">
        <f>IF(AND(E75&lt;&gt;"",F75&lt;&gt;"",G75&lt;&gt;"",E75&lt;&gt;F75),(IF(I75="Short",E75-G75,G75-E75)-N(H75))/ABS(E75-F75),"")</f>
        <v/>
      </c>
      <c r="K75" s="19" t="n"/>
      <c r="L75" s="34">
        <f>IF(J75="","",SUM($J$5:J75))</f>
        <v/>
      </c>
      <c r="M75" s="35">
        <f>IF(J75="","",IF(J75&gt;0,1,0))</f>
        <v/>
      </c>
      <c r="Q75" s="37">
        <f>IF(L75="","",MAX(0,MAX($L$5:L75))-L75)</f>
        <v/>
      </c>
    </row>
    <row r="76">
      <c r="A76" s="19" t="n">
        <v>72</v>
      </c>
      <c r="B76" s="19" t="n"/>
      <c r="C76" s="19" t="n"/>
      <c r="D76" s="19" t="n"/>
      <c r="E76" s="56" t="n"/>
      <c r="F76" s="56" t="n"/>
      <c r="G76" s="56" t="n"/>
      <c r="H76" s="56" t="n"/>
      <c r="I76" s="19" t="n"/>
      <c r="J76" s="34">
        <f>IF(AND(E76&lt;&gt;"",F76&lt;&gt;"",G76&lt;&gt;"",E76&lt;&gt;F76),(IF(I76="Short",E76-G76,G76-E76)-N(H76))/ABS(E76-F76),"")</f>
        <v/>
      </c>
      <c r="K76" s="19" t="n"/>
      <c r="L76" s="34">
        <f>IF(J76="","",SUM($J$5:J76))</f>
        <v/>
      </c>
      <c r="M76" s="35">
        <f>IF(J76="","",IF(J76&gt;0,1,0))</f>
        <v/>
      </c>
      <c r="Q76" s="37">
        <f>IF(L76="","",MAX(0,MAX($L$5:L76))-L76)</f>
        <v/>
      </c>
    </row>
    <row r="77">
      <c r="A77" s="19" t="n">
        <v>73</v>
      </c>
      <c r="B77" s="19" t="n"/>
      <c r="C77" s="19" t="n"/>
      <c r="D77" s="19" t="n"/>
      <c r="E77" s="56" t="n"/>
      <c r="F77" s="56" t="n"/>
      <c r="G77" s="56" t="n"/>
      <c r="H77" s="56" t="n"/>
      <c r="I77" s="19" t="n"/>
      <c r="J77" s="34">
        <f>IF(AND(E77&lt;&gt;"",F77&lt;&gt;"",G77&lt;&gt;"",E77&lt;&gt;F77),(IF(I77="Short",E77-G77,G77-E77)-N(H77))/ABS(E77-F77),"")</f>
        <v/>
      </c>
      <c r="K77" s="19" t="n"/>
      <c r="L77" s="34">
        <f>IF(J77="","",SUM($J$5:J77))</f>
        <v/>
      </c>
      <c r="M77" s="35">
        <f>IF(J77="","",IF(J77&gt;0,1,0))</f>
        <v/>
      </c>
      <c r="Q77" s="37">
        <f>IF(L77="","",MAX(0,MAX($L$5:L77))-L77)</f>
        <v/>
      </c>
    </row>
    <row r="78">
      <c r="A78" s="19" t="n">
        <v>74</v>
      </c>
      <c r="B78" s="19" t="n"/>
      <c r="C78" s="19" t="n"/>
      <c r="D78" s="19" t="n"/>
      <c r="E78" s="56" t="n"/>
      <c r="F78" s="56" t="n"/>
      <c r="G78" s="56" t="n"/>
      <c r="H78" s="56" t="n"/>
      <c r="I78" s="19" t="n"/>
      <c r="J78" s="34">
        <f>IF(AND(E78&lt;&gt;"",F78&lt;&gt;"",G78&lt;&gt;"",E78&lt;&gt;F78),(IF(I78="Short",E78-G78,G78-E78)-N(H78))/ABS(E78-F78),"")</f>
        <v/>
      </c>
      <c r="K78" s="19" t="n"/>
      <c r="L78" s="34">
        <f>IF(J78="","",SUM($J$5:J78))</f>
        <v/>
      </c>
      <c r="M78" s="35">
        <f>IF(J78="","",IF(J78&gt;0,1,0))</f>
        <v/>
      </c>
      <c r="Q78" s="37">
        <f>IF(L78="","",MAX(0,MAX($L$5:L78))-L78)</f>
        <v/>
      </c>
    </row>
    <row r="79">
      <c r="A79" s="19" t="n">
        <v>75</v>
      </c>
      <c r="B79" s="19" t="n"/>
      <c r="C79" s="19" t="n"/>
      <c r="D79" s="19" t="n"/>
      <c r="E79" s="56" t="n"/>
      <c r="F79" s="56" t="n"/>
      <c r="G79" s="56" t="n"/>
      <c r="H79" s="56" t="n"/>
      <c r="I79" s="19" t="n"/>
      <c r="J79" s="34">
        <f>IF(AND(E79&lt;&gt;"",F79&lt;&gt;"",G79&lt;&gt;"",E79&lt;&gt;F79),(IF(I79="Short",E79-G79,G79-E79)-N(H79))/ABS(E79-F79),"")</f>
        <v/>
      </c>
      <c r="K79" s="19" t="n"/>
      <c r="L79" s="34">
        <f>IF(J79="","",SUM($J$5:J79))</f>
        <v/>
      </c>
      <c r="M79" s="35">
        <f>IF(J79="","",IF(J79&gt;0,1,0))</f>
        <v/>
      </c>
      <c r="Q79" s="37">
        <f>IF(L79="","",MAX(0,MAX($L$5:L79))-L79)</f>
        <v/>
      </c>
    </row>
    <row r="80">
      <c r="A80" s="19" t="n">
        <v>76</v>
      </c>
      <c r="B80" s="19" t="n"/>
      <c r="C80" s="19" t="n"/>
      <c r="D80" s="19" t="n"/>
      <c r="E80" s="56" t="n"/>
      <c r="F80" s="56" t="n"/>
      <c r="G80" s="56" t="n"/>
      <c r="H80" s="56" t="n"/>
      <c r="I80" s="19" t="n"/>
      <c r="J80" s="34">
        <f>IF(AND(E80&lt;&gt;"",F80&lt;&gt;"",G80&lt;&gt;"",E80&lt;&gt;F80),(IF(I80="Short",E80-G80,G80-E80)-N(H80))/ABS(E80-F80),"")</f>
        <v/>
      </c>
      <c r="K80" s="19" t="n"/>
      <c r="L80" s="34">
        <f>IF(J80="","",SUM($J$5:J80))</f>
        <v/>
      </c>
      <c r="M80" s="35">
        <f>IF(J80="","",IF(J80&gt;0,1,0))</f>
        <v/>
      </c>
      <c r="Q80" s="37">
        <f>IF(L80="","",MAX(0,MAX($L$5:L80))-L80)</f>
        <v/>
      </c>
    </row>
    <row r="81">
      <c r="A81" s="19" t="n">
        <v>77</v>
      </c>
      <c r="B81" s="19" t="n"/>
      <c r="C81" s="19" t="n"/>
      <c r="D81" s="19" t="n"/>
      <c r="E81" s="56" t="n"/>
      <c r="F81" s="56" t="n"/>
      <c r="G81" s="56" t="n"/>
      <c r="H81" s="56" t="n"/>
      <c r="I81" s="19" t="n"/>
      <c r="J81" s="34">
        <f>IF(AND(E81&lt;&gt;"",F81&lt;&gt;"",G81&lt;&gt;"",E81&lt;&gt;F81),(IF(I81="Short",E81-G81,G81-E81)-N(H81))/ABS(E81-F81),"")</f>
        <v/>
      </c>
      <c r="K81" s="19" t="n"/>
      <c r="L81" s="34">
        <f>IF(J81="","",SUM($J$5:J81))</f>
        <v/>
      </c>
      <c r="M81" s="35">
        <f>IF(J81="","",IF(J81&gt;0,1,0))</f>
        <v/>
      </c>
      <c r="Q81" s="37">
        <f>IF(L81="","",MAX(0,MAX($L$5:L81))-L81)</f>
        <v/>
      </c>
    </row>
    <row r="82">
      <c r="A82" s="19" t="n">
        <v>78</v>
      </c>
      <c r="B82" s="19" t="n"/>
      <c r="C82" s="19" t="n"/>
      <c r="D82" s="19" t="n"/>
      <c r="E82" s="56" t="n"/>
      <c r="F82" s="56" t="n"/>
      <c r="G82" s="56" t="n"/>
      <c r="H82" s="56" t="n"/>
      <c r="I82" s="19" t="n"/>
      <c r="J82" s="34">
        <f>IF(AND(E82&lt;&gt;"",F82&lt;&gt;"",G82&lt;&gt;"",E82&lt;&gt;F82),(IF(I82="Short",E82-G82,G82-E82)-N(H82))/ABS(E82-F82),"")</f>
        <v/>
      </c>
      <c r="K82" s="19" t="n"/>
      <c r="L82" s="34">
        <f>IF(J82="","",SUM($J$5:J82))</f>
        <v/>
      </c>
      <c r="M82" s="35">
        <f>IF(J82="","",IF(J82&gt;0,1,0))</f>
        <v/>
      </c>
      <c r="Q82" s="37">
        <f>IF(L82="","",MAX(0,MAX($L$5:L82))-L82)</f>
        <v/>
      </c>
    </row>
    <row r="83">
      <c r="A83" s="19" t="n">
        <v>79</v>
      </c>
      <c r="B83" s="19" t="n"/>
      <c r="C83" s="19" t="n"/>
      <c r="D83" s="19" t="n"/>
      <c r="E83" s="56" t="n"/>
      <c r="F83" s="56" t="n"/>
      <c r="G83" s="56" t="n"/>
      <c r="H83" s="56" t="n"/>
      <c r="I83" s="19" t="n"/>
      <c r="J83" s="34">
        <f>IF(AND(E83&lt;&gt;"",F83&lt;&gt;"",G83&lt;&gt;"",E83&lt;&gt;F83),(IF(I83="Short",E83-G83,G83-E83)-N(H83))/ABS(E83-F83),"")</f>
        <v/>
      </c>
      <c r="K83" s="19" t="n"/>
      <c r="L83" s="34">
        <f>IF(J83="","",SUM($J$5:J83))</f>
        <v/>
      </c>
      <c r="M83" s="35">
        <f>IF(J83="","",IF(J83&gt;0,1,0))</f>
        <v/>
      </c>
      <c r="Q83" s="37">
        <f>IF(L83="","",MAX(0,MAX($L$5:L83))-L83)</f>
        <v/>
      </c>
    </row>
    <row r="84">
      <c r="A84" s="19" t="n">
        <v>80</v>
      </c>
      <c r="B84" s="19" t="n"/>
      <c r="C84" s="19" t="n"/>
      <c r="D84" s="19" t="n"/>
      <c r="E84" s="56" t="n"/>
      <c r="F84" s="56" t="n"/>
      <c r="G84" s="56" t="n"/>
      <c r="H84" s="56" t="n"/>
      <c r="I84" s="19" t="n"/>
      <c r="J84" s="34">
        <f>IF(AND(E84&lt;&gt;"",F84&lt;&gt;"",G84&lt;&gt;"",E84&lt;&gt;F84),(IF(I84="Short",E84-G84,G84-E84)-N(H84))/ABS(E84-F84),"")</f>
        <v/>
      </c>
      <c r="K84" s="19" t="n"/>
      <c r="L84" s="34">
        <f>IF(J84="","",SUM($J$5:J84))</f>
        <v/>
      </c>
      <c r="M84" s="35">
        <f>IF(J84="","",IF(J84&gt;0,1,0))</f>
        <v/>
      </c>
      <c r="Q84" s="37">
        <f>IF(L84="","",MAX(0,MAX($L$5:L84))-L84)</f>
        <v/>
      </c>
    </row>
    <row r="85">
      <c r="A85" s="19" t="n">
        <v>81</v>
      </c>
      <c r="B85" s="19" t="n"/>
      <c r="C85" s="19" t="n"/>
      <c r="D85" s="19" t="n"/>
      <c r="E85" s="56" t="n"/>
      <c r="F85" s="56" t="n"/>
      <c r="G85" s="56" t="n"/>
      <c r="H85" s="56" t="n"/>
      <c r="I85" s="19" t="n"/>
      <c r="J85" s="34">
        <f>IF(AND(E85&lt;&gt;"",F85&lt;&gt;"",G85&lt;&gt;"",E85&lt;&gt;F85),(IF(I85="Short",E85-G85,G85-E85)-N(H85))/ABS(E85-F85),"")</f>
        <v/>
      </c>
      <c r="K85" s="19" t="n"/>
      <c r="L85" s="34">
        <f>IF(J85="","",SUM($J$5:J85))</f>
        <v/>
      </c>
      <c r="M85" s="35">
        <f>IF(J85="","",IF(J85&gt;0,1,0))</f>
        <v/>
      </c>
      <c r="Q85" s="37">
        <f>IF(L85="","",MAX(0,MAX($L$5:L85))-L85)</f>
        <v/>
      </c>
    </row>
    <row r="86">
      <c r="A86" s="19" t="n">
        <v>82</v>
      </c>
      <c r="B86" s="19" t="n"/>
      <c r="C86" s="19" t="n"/>
      <c r="D86" s="19" t="n"/>
      <c r="E86" s="56" t="n"/>
      <c r="F86" s="56" t="n"/>
      <c r="G86" s="56" t="n"/>
      <c r="H86" s="56" t="n"/>
      <c r="I86" s="19" t="n"/>
      <c r="J86" s="34">
        <f>IF(AND(E86&lt;&gt;"",F86&lt;&gt;"",G86&lt;&gt;"",E86&lt;&gt;F86),(IF(I86="Short",E86-G86,G86-E86)-N(H86))/ABS(E86-F86),"")</f>
        <v/>
      </c>
      <c r="K86" s="19" t="n"/>
      <c r="L86" s="34">
        <f>IF(J86="","",SUM($J$5:J86))</f>
        <v/>
      </c>
      <c r="M86" s="35">
        <f>IF(J86="","",IF(J86&gt;0,1,0))</f>
        <v/>
      </c>
      <c r="Q86" s="37">
        <f>IF(L86="","",MAX(0,MAX($L$5:L86))-L86)</f>
        <v/>
      </c>
    </row>
    <row r="87">
      <c r="A87" s="19" t="n">
        <v>83</v>
      </c>
      <c r="B87" s="19" t="n"/>
      <c r="C87" s="19" t="n"/>
      <c r="D87" s="19" t="n"/>
      <c r="E87" s="56" t="n"/>
      <c r="F87" s="56" t="n"/>
      <c r="G87" s="56" t="n"/>
      <c r="H87" s="56" t="n"/>
      <c r="I87" s="19" t="n"/>
      <c r="J87" s="34">
        <f>IF(AND(E87&lt;&gt;"",F87&lt;&gt;"",G87&lt;&gt;"",E87&lt;&gt;F87),(IF(I87="Short",E87-G87,G87-E87)-N(H87))/ABS(E87-F87),"")</f>
        <v/>
      </c>
      <c r="K87" s="19" t="n"/>
      <c r="L87" s="34">
        <f>IF(J87="","",SUM($J$5:J87))</f>
        <v/>
      </c>
      <c r="M87" s="35">
        <f>IF(J87="","",IF(J87&gt;0,1,0))</f>
        <v/>
      </c>
      <c r="Q87" s="37">
        <f>IF(L87="","",MAX(0,MAX($L$5:L87))-L87)</f>
        <v/>
      </c>
    </row>
    <row r="88">
      <c r="A88" s="19" t="n">
        <v>84</v>
      </c>
      <c r="B88" s="19" t="n"/>
      <c r="C88" s="19" t="n"/>
      <c r="D88" s="19" t="n"/>
      <c r="E88" s="56" t="n"/>
      <c r="F88" s="56" t="n"/>
      <c r="G88" s="56" t="n"/>
      <c r="H88" s="56" t="n"/>
      <c r="I88" s="19" t="n"/>
      <c r="J88" s="34">
        <f>IF(AND(E88&lt;&gt;"",F88&lt;&gt;"",G88&lt;&gt;"",E88&lt;&gt;F88),(IF(I88="Short",E88-G88,G88-E88)-N(H88))/ABS(E88-F88),"")</f>
        <v/>
      </c>
      <c r="K88" s="19" t="n"/>
      <c r="L88" s="34">
        <f>IF(J88="","",SUM($J$5:J88))</f>
        <v/>
      </c>
      <c r="M88" s="35">
        <f>IF(J88="","",IF(J88&gt;0,1,0))</f>
        <v/>
      </c>
      <c r="Q88" s="37">
        <f>IF(L88="","",MAX(0,MAX($L$5:L88))-L88)</f>
        <v/>
      </c>
    </row>
    <row r="89">
      <c r="A89" s="19" t="n">
        <v>85</v>
      </c>
      <c r="B89" s="19" t="n"/>
      <c r="C89" s="19" t="n"/>
      <c r="D89" s="19" t="n"/>
      <c r="E89" s="56" t="n"/>
      <c r="F89" s="56" t="n"/>
      <c r="G89" s="56" t="n"/>
      <c r="H89" s="56" t="n"/>
      <c r="I89" s="19" t="n"/>
      <c r="J89" s="34">
        <f>IF(AND(E89&lt;&gt;"",F89&lt;&gt;"",G89&lt;&gt;"",E89&lt;&gt;F89),(IF(I89="Short",E89-G89,G89-E89)-N(H89))/ABS(E89-F89),"")</f>
        <v/>
      </c>
      <c r="K89" s="19" t="n"/>
      <c r="L89" s="34">
        <f>IF(J89="","",SUM($J$5:J89))</f>
        <v/>
      </c>
      <c r="M89" s="35">
        <f>IF(J89="","",IF(J89&gt;0,1,0))</f>
        <v/>
      </c>
      <c r="Q89" s="37">
        <f>IF(L89="","",MAX(0,MAX($L$5:L89))-L89)</f>
        <v/>
      </c>
    </row>
    <row r="90">
      <c r="A90" s="19" t="n">
        <v>86</v>
      </c>
      <c r="B90" s="19" t="n"/>
      <c r="C90" s="19" t="n"/>
      <c r="D90" s="19" t="n"/>
      <c r="E90" s="56" t="n"/>
      <c r="F90" s="56" t="n"/>
      <c r="G90" s="56" t="n"/>
      <c r="H90" s="56" t="n"/>
      <c r="I90" s="19" t="n"/>
      <c r="J90" s="34">
        <f>IF(AND(E90&lt;&gt;"",F90&lt;&gt;"",G90&lt;&gt;"",E90&lt;&gt;F90),(IF(I90="Short",E90-G90,G90-E90)-N(H90))/ABS(E90-F90),"")</f>
        <v/>
      </c>
      <c r="K90" s="19" t="n"/>
      <c r="L90" s="34">
        <f>IF(J90="","",SUM($J$5:J90))</f>
        <v/>
      </c>
      <c r="M90" s="35">
        <f>IF(J90="","",IF(J90&gt;0,1,0))</f>
        <v/>
      </c>
      <c r="Q90" s="37">
        <f>IF(L90="","",MAX(0,MAX($L$5:L90))-L90)</f>
        <v/>
      </c>
    </row>
    <row r="91">
      <c r="A91" s="19" t="n">
        <v>87</v>
      </c>
      <c r="B91" s="19" t="n"/>
      <c r="C91" s="19" t="n"/>
      <c r="D91" s="19" t="n"/>
      <c r="E91" s="56" t="n"/>
      <c r="F91" s="56" t="n"/>
      <c r="G91" s="56" t="n"/>
      <c r="H91" s="56" t="n"/>
      <c r="I91" s="19" t="n"/>
      <c r="J91" s="34">
        <f>IF(AND(E91&lt;&gt;"",F91&lt;&gt;"",G91&lt;&gt;"",E91&lt;&gt;F91),(IF(I91="Short",E91-G91,G91-E91)-N(H91))/ABS(E91-F91),"")</f>
        <v/>
      </c>
      <c r="K91" s="19" t="n"/>
      <c r="L91" s="34">
        <f>IF(J91="","",SUM($J$5:J91))</f>
        <v/>
      </c>
      <c r="M91" s="35">
        <f>IF(J91="","",IF(J91&gt;0,1,0))</f>
        <v/>
      </c>
      <c r="Q91" s="37">
        <f>IF(L91="","",MAX(0,MAX($L$5:L91))-L91)</f>
        <v/>
      </c>
    </row>
    <row r="92">
      <c r="A92" s="19" t="n">
        <v>88</v>
      </c>
      <c r="B92" s="19" t="n"/>
      <c r="C92" s="19" t="n"/>
      <c r="D92" s="19" t="n"/>
      <c r="E92" s="56" t="n"/>
      <c r="F92" s="56" t="n"/>
      <c r="G92" s="56" t="n"/>
      <c r="H92" s="56" t="n"/>
      <c r="I92" s="19" t="n"/>
      <c r="J92" s="34">
        <f>IF(AND(E92&lt;&gt;"",F92&lt;&gt;"",G92&lt;&gt;"",E92&lt;&gt;F92),(IF(I92="Short",E92-G92,G92-E92)-N(H92))/ABS(E92-F92),"")</f>
        <v/>
      </c>
      <c r="K92" s="19" t="n"/>
      <c r="L92" s="34">
        <f>IF(J92="","",SUM($J$5:J92))</f>
        <v/>
      </c>
      <c r="M92" s="35">
        <f>IF(J92="","",IF(J92&gt;0,1,0))</f>
        <v/>
      </c>
      <c r="Q92" s="37">
        <f>IF(L92="","",MAX(0,MAX($L$5:L92))-L92)</f>
        <v/>
      </c>
    </row>
    <row r="93">
      <c r="A93" s="19" t="n">
        <v>89</v>
      </c>
      <c r="B93" s="19" t="n"/>
      <c r="C93" s="19" t="n"/>
      <c r="D93" s="19" t="n"/>
      <c r="E93" s="56" t="n"/>
      <c r="F93" s="56" t="n"/>
      <c r="G93" s="56" t="n"/>
      <c r="H93" s="56" t="n"/>
      <c r="I93" s="19" t="n"/>
      <c r="J93" s="34">
        <f>IF(AND(E93&lt;&gt;"",F93&lt;&gt;"",G93&lt;&gt;"",E93&lt;&gt;F93),(IF(I93="Short",E93-G93,G93-E93)-N(H93))/ABS(E93-F93),"")</f>
        <v/>
      </c>
      <c r="K93" s="19" t="n"/>
      <c r="L93" s="34">
        <f>IF(J93="","",SUM($J$5:J93))</f>
        <v/>
      </c>
      <c r="M93" s="35">
        <f>IF(J93="","",IF(J93&gt;0,1,0))</f>
        <v/>
      </c>
      <c r="Q93" s="37">
        <f>IF(L93="","",MAX(0,MAX($L$5:L93))-L93)</f>
        <v/>
      </c>
    </row>
    <row r="94">
      <c r="A94" s="19" t="n">
        <v>90</v>
      </c>
      <c r="B94" s="19" t="n"/>
      <c r="C94" s="19" t="n"/>
      <c r="D94" s="19" t="n"/>
      <c r="E94" s="56" t="n"/>
      <c r="F94" s="56" t="n"/>
      <c r="G94" s="56" t="n"/>
      <c r="H94" s="56" t="n"/>
      <c r="I94" s="19" t="n"/>
      <c r="J94" s="34">
        <f>IF(AND(E94&lt;&gt;"",F94&lt;&gt;"",G94&lt;&gt;"",E94&lt;&gt;F94),(IF(I94="Short",E94-G94,G94-E94)-N(H94))/ABS(E94-F94),"")</f>
        <v/>
      </c>
      <c r="K94" s="19" t="n"/>
      <c r="L94" s="34">
        <f>IF(J94="","",SUM($J$5:J94))</f>
        <v/>
      </c>
      <c r="M94" s="35">
        <f>IF(J94="","",IF(J94&gt;0,1,0))</f>
        <v/>
      </c>
      <c r="Q94" s="37">
        <f>IF(L94="","",MAX(0,MAX($L$5:L94))-L94)</f>
        <v/>
      </c>
    </row>
    <row r="95">
      <c r="A95" s="19" t="n">
        <v>91</v>
      </c>
      <c r="B95" s="19" t="n"/>
      <c r="C95" s="19" t="n"/>
      <c r="D95" s="19" t="n"/>
      <c r="E95" s="56" t="n"/>
      <c r="F95" s="56" t="n"/>
      <c r="G95" s="56" t="n"/>
      <c r="H95" s="56" t="n"/>
      <c r="I95" s="19" t="n"/>
      <c r="J95" s="34">
        <f>IF(AND(E95&lt;&gt;"",F95&lt;&gt;"",G95&lt;&gt;"",E95&lt;&gt;F95),(IF(I95="Short",E95-G95,G95-E95)-N(H95))/ABS(E95-F95),"")</f>
        <v/>
      </c>
      <c r="K95" s="19" t="n"/>
      <c r="L95" s="34">
        <f>IF(J95="","",SUM($J$5:J95))</f>
        <v/>
      </c>
      <c r="M95" s="35">
        <f>IF(J95="","",IF(J95&gt;0,1,0))</f>
        <v/>
      </c>
      <c r="Q95" s="37">
        <f>IF(L95="","",MAX(0,MAX($L$5:L95))-L95)</f>
        <v/>
      </c>
    </row>
    <row r="96">
      <c r="A96" s="19" t="n">
        <v>92</v>
      </c>
      <c r="B96" s="19" t="n"/>
      <c r="C96" s="19" t="n"/>
      <c r="D96" s="19" t="n"/>
      <c r="E96" s="56" t="n"/>
      <c r="F96" s="56" t="n"/>
      <c r="G96" s="56" t="n"/>
      <c r="H96" s="56" t="n"/>
      <c r="I96" s="19" t="n"/>
      <c r="J96" s="34">
        <f>IF(AND(E96&lt;&gt;"",F96&lt;&gt;"",G96&lt;&gt;"",E96&lt;&gt;F96),(IF(I96="Short",E96-G96,G96-E96)-N(H96))/ABS(E96-F96),"")</f>
        <v/>
      </c>
      <c r="K96" s="19" t="n"/>
      <c r="L96" s="34">
        <f>IF(J96="","",SUM($J$5:J96))</f>
        <v/>
      </c>
      <c r="M96" s="35">
        <f>IF(J96="","",IF(J96&gt;0,1,0))</f>
        <v/>
      </c>
      <c r="Q96" s="37">
        <f>IF(L96="","",MAX(0,MAX($L$5:L96))-L96)</f>
        <v/>
      </c>
    </row>
    <row r="97">
      <c r="A97" s="19" t="n">
        <v>93</v>
      </c>
      <c r="B97" s="19" t="n"/>
      <c r="C97" s="19" t="n"/>
      <c r="D97" s="19" t="n"/>
      <c r="E97" s="56" t="n"/>
      <c r="F97" s="56" t="n"/>
      <c r="G97" s="56" t="n"/>
      <c r="H97" s="56" t="n"/>
      <c r="I97" s="19" t="n"/>
      <c r="J97" s="34">
        <f>IF(AND(E97&lt;&gt;"",F97&lt;&gt;"",G97&lt;&gt;"",E97&lt;&gt;F97),(IF(I97="Short",E97-G97,G97-E97)-N(H97))/ABS(E97-F97),"")</f>
        <v/>
      </c>
      <c r="K97" s="19" t="n"/>
      <c r="L97" s="34">
        <f>IF(J97="","",SUM($J$5:J97))</f>
        <v/>
      </c>
      <c r="M97" s="35">
        <f>IF(J97="","",IF(J97&gt;0,1,0))</f>
        <v/>
      </c>
      <c r="Q97" s="37">
        <f>IF(L97="","",MAX(0,MAX($L$5:L97))-L97)</f>
        <v/>
      </c>
    </row>
    <row r="98">
      <c r="A98" s="19" t="n">
        <v>94</v>
      </c>
      <c r="B98" s="19" t="n"/>
      <c r="C98" s="19" t="n"/>
      <c r="D98" s="19" t="n"/>
      <c r="E98" s="56" t="n"/>
      <c r="F98" s="56" t="n"/>
      <c r="G98" s="56" t="n"/>
      <c r="H98" s="56" t="n"/>
      <c r="I98" s="19" t="n"/>
      <c r="J98" s="34">
        <f>IF(AND(E98&lt;&gt;"",F98&lt;&gt;"",G98&lt;&gt;"",E98&lt;&gt;F98),(IF(I98="Short",E98-G98,G98-E98)-N(H98))/ABS(E98-F98),"")</f>
        <v/>
      </c>
      <c r="K98" s="19" t="n"/>
      <c r="L98" s="34">
        <f>IF(J98="","",SUM($J$5:J98))</f>
        <v/>
      </c>
      <c r="M98" s="35">
        <f>IF(J98="","",IF(J98&gt;0,1,0))</f>
        <v/>
      </c>
      <c r="Q98" s="37">
        <f>IF(L98="","",MAX(0,MAX($L$5:L98))-L98)</f>
        <v/>
      </c>
    </row>
    <row r="99">
      <c r="A99" s="19" t="n">
        <v>95</v>
      </c>
      <c r="B99" s="19" t="n"/>
      <c r="C99" s="19" t="n"/>
      <c r="D99" s="19" t="n"/>
      <c r="E99" s="56" t="n"/>
      <c r="F99" s="56" t="n"/>
      <c r="G99" s="56" t="n"/>
      <c r="H99" s="56" t="n"/>
      <c r="I99" s="19" t="n"/>
      <c r="J99" s="34">
        <f>IF(AND(E99&lt;&gt;"",F99&lt;&gt;"",G99&lt;&gt;"",E99&lt;&gt;F99),(IF(I99="Short",E99-G99,G99-E99)-N(H99))/ABS(E99-F99),"")</f>
        <v/>
      </c>
      <c r="K99" s="19" t="n"/>
      <c r="L99" s="34">
        <f>IF(J99="","",SUM($J$5:J99))</f>
        <v/>
      </c>
      <c r="M99" s="35">
        <f>IF(J99="","",IF(J99&gt;0,1,0))</f>
        <v/>
      </c>
      <c r="Q99" s="37">
        <f>IF(L99="","",MAX(0,MAX($L$5:L99))-L99)</f>
        <v/>
      </c>
    </row>
    <row r="100">
      <c r="A100" s="19" t="n">
        <v>96</v>
      </c>
      <c r="B100" s="19" t="n"/>
      <c r="C100" s="19" t="n"/>
      <c r="D100" s="19" t="n"/>
      <c r="E100" s="56" t="n"/>
      <c r="F100" s="56" t="n"/>
      <c r="G100" s="56" t="n"/>
      <c r="H100" s="56" t="n"/>
      <c r="I100" s="19" t="n"/>
      <c r="J100" s="34">
        <f>IF(AND(E100&lt;&gt;"",F100&lt;&gt;"",G100&lt;&gt;"",E100&lt;&gt;F100),(IF(I100="Short",E100-G100,G100-E100)-N(H100))/ABS(E100-F100),"")</f>
        <v/>
      </c>
      <c r="K100" s="19" t="n"/>
      <c r="L100" s="34">
        <f>IF(J100="","",SUM($J$5:J100))</f>
        <v/>
      </c>
      <c r="M100" s="35">
        <f>IF(J100="","",IF(J100&gt;0,1,0))</f>
        <v/>
      </c>
      <c r="Q100" s="37">
        <f>IF(L100="","",MAX(0,MAX($L$5:L100))-L100)</f>
        <v/>
      </c>
    </row>
    <row r="101">
      <c r="A101" s="19" t="n">
        <v>97</v>
      </c>
      <c r="B101" s="19" t="n"/>
      <c r="C101" s="19" t="n"/>
      <c r="D101" s="19" t="n"/>
      <c r="E101" s="56" t="n"/>
      <c r="F101" s="56" t="n"/>
      <c r="G101" s="56" t="n"/>
      <c r="H101" s="56" t="n"/>
      <c r="I101" s="19" t="n"/>
      <c r="J101" s="34">
        <f>IF(AND(E101&lt;&gt;"",F101&lt;&gt;"",G101&lt;&gt;"",E101&lt;&gt;F101),(IF(I101="Short",E101-G101,G101-E101)-N(H101))/ABS(E101-F101),"")</f>
        <v/>
      </c>
      <c r="K101" s="19" t="n"/>
      <c r="L101" s="34">
        <f>IF(J101="","",SUM($J$5:J101))</f>
        <v/>
      </c>
      <c r="M101" s="35">
        <f>IF(J101="","",IF(J101&gt;0,1,0))</f>
        <v/>
      </c>
      <c r="Q101" s="37">
        <f>IF(L101="","",MAX(0,MAX($L$5:L101))-L101)</f>
        <v/>
      </c>
    </row>
    <row r="102">
      <c r="A102" s="19" t="n">
        <v>98</v>
      </c>
      <c r="B102" s="19" t="n"/>
      <c r="C102" s="19" t="n"/>
      <c r="D102" s="19" t="n"/>
      <c r="E102" s="56" t="n"/>
      <c r="F102" s="56" t="n"/>
      <c r="G102" s="56" t="n"/>
      <c r="H102" s="56" t="n"/>
      <c r="I102" s="19" t="n"/>
      <c r="J102" s="34">
        <f>IF(AND(E102&lt;&gt;"",F102&lt;&gt;"",G102&lt;&gt;"",E102&lt;&gt;F102),(IF(I102="Short",E102-G102,G102-E102)-N(H102))/ABS(E102-F102),"")</f>
        <v/>
      </c>
      <c r="K102" s="19" t="n"/>
      <c r="L102" s="34">
        <f>IF(J102="","",SUM($J$5:J102))</f>
        <v/>
      </c>
      <c r="M102" s="35">
        <f>IF(J102="","",IF(J102&gt;0,1,0))</f>
        <v/>
      </c>
      <c r="Q102" s="37">
        <f>IF(L102="","",MAX(0,MAX($L$5:L102))-L102)</f>
        <v/>
      </c>
    </row>
    <row r="103">
      <c r="A103" s="19" t="n">
        <v>99</v>
      </c>
      <c r="B103" s="19" t="n"/>
      <c r="C103" s="19" t="n"/>
      <c r="D103" s="19" t="n"/>
      <c r="E103" s="56" t="n"/>
      <c r="F103" s="56" t="n"/>
      <c r="G103" s="56" t="n"/>
      <c r="H103" s="56" t="n"/>
      <c r="I103" s="19" t="n"/>
      <c r="J103" s="34">
        <f>IF(AND(E103&lt;&gt;"",F103&lt;&gt;"",G103&lt;&gt;"",E103&lt;&gt;F103),(IF(I103="Short",E103-G103,G103-E103)-N(H103))/ABS(E103-F103),"")</f>
        <v/>
      </c>
      <c r="K103" s="19" t="n"/>
      <c r="L103" s="34">
        <f>IF(J103="","",SUM($J$5:J103))</f>
        <v/>
      </c>
      <c r="M103" s="35">
        <f>IF(J103="","",IF(J103&gt;0,1,0))</f>
        <v/>
      </c>
      <c r="Q103" s="37">
        <f>IF(L103="","",MAX(0,MAX($L$5:L103))-L103)</f>
        <v/>
      </c>
    </row>
    <row r="104">
      <c r="A104" s="19" t="n">
        <v>100</v>
      </c>
      <c r="B104" s="19" t="n"/>
      <c r="C104" s="19" t="n"/>
      <c r="D104" s="19" t="n"/>
      <c r="E104" s="56" t="n"/>
      <c r="F104" s="56" t="n"/>
      <c r="G104" s="56" t="n"/>
      <c r="H104" s="56" t="n"/>
      <c r="I104" s="19" t="n"/>
      <c r="J104" s="34">
        <f>IF(AND(E104&lt;&gt;"",F104&lt;&gt;"",G104&lt;&gt;"",E104&lt;&gt;F104),(IF(I104="Short",E104-G104,G104-E104)-N(H104))/ABS(E104-F104),"")</f>
        <v/>
      </c>
      <c r="K104" s="19" t="n"/>
      <c r="L104" s="34">
        <f>IF(J104="","",SUM($J$5:J104))</f>
        <v/>
      </c>
      <c r="M104" s="35">
        <f>IF(J104="","",IF(J104&gt;0,1,0))</f>
        <v/>
      </c>
      <c r="Q104" s="37">
        <f>IF(L104="","",MAX(0,MAX($L$5:L104))-L104)</f>
        <v/>
      </c>
    </row>
    <row r="105">
      <c r="A105" s="19" t="n">
        <v>101</v>
      </c>
      <c r="B105" s="19" t="n"/>
      <c r="C105" s="19" t="n"/>
      <c r="D105" s="19" t="n"/>
      <c r="E105" s="56" t="n"/>
      <c r="F105" s="56" t="n"/>
      <c r="G105" s="56" t="n"/>
      <c r="H105" s="56" t="n"/>
      <c r="I105" s="19" t="n"/>
      <c r="J105" s="34">
        <f>IF(AND(E105&lt;&gt;"",F105&lt;&gt;"",G105&lt;&gt;"",E105&lt;&gt;F105),(IF(I105="Short",E105-G105,G105-E105)-N(H105))/ABS(E105-F105),"")</f>
        <v/>
      </c>
      <c r="K105" s="19" t="n"/>
      <c r="L105" s="34">
        <f>IF(J105="","",SUM($J$5:J105))</f>
        <v/>
      </c>
      <c r="M105" s="35">
        <f>IF(J105="","",IF(J105&gt;0,1,0))</f>
        <v/>
      </c>
      <c r="Q105" s="37">
        <f>IF(L105="","",MAX(0,MAX($L$5:L105))-L105)</f>
        <v/>
      </c>
    </row>
    <row r="106">
      <c r="A106" s="19" t="n">
        <v>102</v>
      </c>
      <c r="B106" s="19" t="n"/>
      <c r="C106" s="19" t="n"/>
      <c r="D106" s="19" t="n"/>
      <c r="E106" s="56" t="n"/>
      <c r="F106" s="56" t="n"/>
      <c r="G106" s="56" t="n"/>
      <c r="H106" s="56" t="n"/>
      <c r="I106" s="19" t="n"/>
      <c r="J106" s="34">
        <f>IF(AND(E106&lt;&gt;"",F106&lt;&gt;"",G106&lt;&gt;"",E106&lt;&gt;F106),(IF(I106="Short",E106-G106,G106-E106)-N(H106))/ABS(E106-F106),"")</f>
        <v/>
      </c>
      <c r="K106" s="19" t="n"/>
      <c r="L106" s="34">
        <f>IF(J106="","",SUM($J$5:J106))</f>
        <v/>
      </c>
      <c r="M106" s="35">
        <f>IF(J106="","",IF(J106&gt;0,1,0))</f>
        <v/>
      </c>
      <c r="Q106" s="37">
        <f>IF(L106="","",MAX(0,MAX($L$5:L106))-L106)</f>
        <v/>
      </c>
    </row>
    <row r="107">
      <c r="A107" s="19" t="n">
        <v>103</v>
      </c>
      <c r="B107" s="19" t="n"/>
      <c r="C107" s="19" t="n"/>
      <c r="D107" s="19" t="n"/>
      <c r="E107" s="56" t="n"/>
      <c r="F107" s="56" t="n"/>
      <c r="G107" s="56" t="n"/>
      <c r="H107" s="56" t="n"/>
      <c r="I107" s="19" t="n"/>
      <c r="J107" s="34">
        <f>IF(AND(E107&lt;&gt;"",F107&lt;&gt;"",G107&lt;&gt;"",E107&lt;&gt;F107),(IF(I107="Short",E107-G107,G107-E107)-N(H107))/ABS(E107-F107),"")</f>
        <v/>
      </c>
      <c r="K107" s="19" t="n"/>
      <c r="L107" s="34">
        <f>IF(J107="","",SUM($J$5:J107))</f>
        <v/>
      </c>
      <c r="M107" s="35">
        <f>IF(J107="","",IF(J107&gt;0,1,0))</f>
        <v/>
      </c>
      <c r="Q107" s="37">
        <f>IF(L107="","",MAX(0,MAX($L$5:L107))-L107)</f>
        <v/>
      </c>
    </row>
    <row r="108">
      <c r="A108" s="19" t="n">
        <v>104</v>
      </c>
      <c r="B108" s="19" t="n"/>
      <c r="C108" s="19" t="n"/>
      <c r="D108" s="19" t="n"/>
      <c r="E108" s="56" t="n"/>
      <c r="F108" s="56" t="n"/>
      <c r="G108" s="56" t="n"/>
      <c r="H108" s="56" t="n"/>
      <c r="I108" s="19" t="n"/>
      <c r="J108" s="34">
        <f>IF(AND(E108&lt;&gt;"",F108&lt;&gt;"",G108&lt;&gt;"",E108&lt;&gt;F108),(IF(I108="Short",E108-G108,G108-E108)-N(H108))/ABS(E108-F108),"")</f>
        <v/>
      </c>
      <c r="K108" s="19" t="n"/>
      <c r="L108" s="34">
        <f>IF(J108="","",SUM($J$5:J108))</f>
        <v/>
      </c>
      <c r="M108" s="35">
        <f>IF(J108="","",IF(J108&gt;0,1,0))</f>
        <v/>
      </c>
      <c r="Q108" s="37">
        <f>IF(L108="","",MAX(0,MAX($L$5:L108))-L108)</f>
        <v/>
      </c>
    </row>
    <row r="109">
      <c r="A109" s="19" t="n">
        <v>105</v>
      </c>
      <c r="B109" s="19" t="n"/>
      <c r="C109" s="19" t="n"/>
      <c r="D109" s="19" t="n"/>
      <c r="E109" s="56" t="n"/>
      <c r="F109" s="56" t="n"/>
      <c r="G109" s="56" t="n"/>
      <c r="H109" s="56" t="n"/>
      <c r="I109" s="19" t="n"/>
      <c r="J109" s="34">
        <f>IF(AND(E109&lt;&gt;"",F109&lt;&gt;"",G109&lt;&gt;"",E109&lt;&gt;F109),(IF(I109="Short",E109-G109,G109-E109)-N(H109))/ABS(E109-F109),"")</f>
        <v/>
      </c>
      <c r="K109" s="19" t="n"/>
      <c r="L109" s="34">
        <f>IF(J109="","",SUM($J$5:J109))</f>
        <v/>
      </c>
      <c r="M109" s="35">
        <f>IF(J109="","",IF(J109&gt;0,1,0))</f>
        <v/>
      </c>
      <c r="Q109" s="37">
        <f>IF(L109="","",MAX(0,MAX($L$5:L109))-L109)</f>
        <v/>
      </c>
    </row>
    <row r="110">
      <c r="A110" s="19" t="n">
        <v>106</v>
      </c>
      <c r="B110" s="19" t="n"/>
      <c r="C110" s="19" t="n"/>
      <c r="D110" s="19" t="n"/>
      <c r="E110" s="56" t="n"/>
      <c r="F110" s="56" t="n"/>
      <c r="G110" s="56" t="n"/>
      <c r="H110" s="56" t="n"/>
      <c r="I110" s="19" t="n"/>
      <c r="J110" s="34">
        <f>IF(AND(E110&lt;&gt;"",F110&lt;&gt;"",G110&lt;&gt;"",E110&lt;&gt;F110),(IF(I110="Short",E110-G110,G110-E110)-N(H110))/ABS(E110-F110),"")</f>
        <v/>
      </c>
      <c r="K110" s="19" t="n"/>
      <c r="L110" s="34">
        <f>IF(J110="","",SUM($J$5:J110))</f>
        <v/>
      </c>
      <c r="M110" s="35">
        <f>IF(J110="","",IF(J110&gt;0,1,0))</f>
        <v/>
      </c>
      <c r="Q110" s="37">
        <f>IF(L110="","",MAX(0,MAX($L$5:L110))-L110)</f>
        <v/>
      </c>
    </row>
    <row r="111">
      <c r="A111" s="19" t="n">
        <v>107</v>
      </c>
      <c r="B111" s="19" t="n"/>
      <c r="C111" s="19" t="n"/>
      <c r="D111" s="19" t="n"/>
      <c r="E111" s="56" t="n"/>
      <c r="F111" s="56" t="n"/>
      <c r="G111" s="56" t="n"/>
      <c r="H111" s="56" t="n"/>
      <c r="I111" s="19" t="n"/>
      <c r="J111" s="34">
        <f>IF(AND(E111&lt;&gt;"",F111&lt;&gt;"",G111&lt;&gt;"",E111&lt;&gt;F111),(IF(I111="Short",E111-G111,G111-E111)-N(H111))/ABS(E111-F111),"")</f>
        <v/>
      </c>
      <c r="K111" s="19" t="n"/>
      <c r="L111" s="34">
        <f>IF(J111="","",SUM($J$5:J111))</f>
        <v/>
      </c>
      <c r="M111" s="35">
        <f>IF(J111="","",IF(J111&gt;0,1,0))</f>
        <v/>
      </c>
      <c r="Q111" s="37">
        <f>IF(L111="","",MAX(0,MAX($L$5:L111))-L111)</f>
        <v/>
      </c>
    </row>
    <row r="112">
      <c r="A112" s="19" t="n">
        <v>108</v>
      </c>
      <c r="B112" s="19" t="n"/>
      <c r="C112" s="19" t="n"/>
      <c r="D112" s="19" t="n"/>
      <c r="E112" s="56" t="n"/>
      <c r="F112" s="56" t="n"/>
      <c r="G112" s="56" t="n"/>
      <c r="H112" s="56" t="n"/>
      <c r="I112" s="19" t="n"/>
      <c r="J112" s="34">
        <f>IF(AND(E112&lt;&gt;"",F112&lt;&gt;"",G112&lt;&gt;"",E112&lt;&gt;F112),(IF(I112="Short",E112-G112,G112-E112)-N(H112))/ABS(E112-F112),"")</f>
        <v/>
      </c>
      <c r="K112" s="19" t="n"/>
      <c r="L112" s="34">
        <f>IF(J112="","",SUM($J$5:J112))</f>
        <v/>
      </c>
      <c r="M112" s="35">
        <f>IF(J112="","",IF(J112&gt;0,1,0))</f>
        <v/>
      </c>
      <c r="Q112" s="37">
        <f>IF(L112="","",MAX(0,MAX($L$5:L112))-L112)</f>
        <v/>
      </c>
    </row>
    <row r="113">
      <c r="A113" s="19" t="n">
        <v>109</v>
      </c>
      <c r="B113" s="19" t="n"/>
      <c r="C113" s="19" t="n"/>
      <c r="D113" s="19" t="n"/>
      <c r="E113" s="56" t="n"/>
      <c r="F113" s="56" t="n"/>
      <c r="G113" s="56" t="n"/>
      <c r="H113" s="56" t="n"/>
      <c r="I113" s="19" t="n"/>
      <c r="J113" s="34">
        <f>IF(AND(E113&lt;&gt;"",F113&lt;&gt;"",G113&lt;&gt;"",E113&lt;&gt;F113),(IF(I113="Short",E113-G113,G113-E113)-N(H113))/ABS(E113-F113),"")</f>
        <v/>
      </c>
      <c r="K113" s="19" t="n"/>
      <c r="L113" s="34">
        <f>IF(J113="","",SUM($J$5:J113))</f>
        <v/>
      </c>
      <c r="M113" s="35">
        <f>IF(J113="","",IF(J113&gt;0,1,0))</f>
        <v/>
      </c>
      <c r="Q113" s="37">
        <f>IF(L113="","",MAX(0,MAX($L$5:L113))-L113)</f>
        <v/>
      </c>
    </row>
    <row r="114">
      <c r="A114" s="19" t="n">
        <v>110</v>
      </c>
      <c r="B114" s="19" t="n"/>
      <c r="C114" s="19" t="n"/>
      <c r="D114" s="19" t="n"/>
      <c r="E114" s="56" t="n"/>
      <c r="F114" s="56" t="n"/>
      <c r="G114" s="56" t="n"/>
      <c r="H114" s="56" t="n"/>
      <c r="I114" s="19" t="n"/>
      <c r="J114" s="34">
        <f>IF(AND(E114&lt;&gt;"",F114&lt;&gt;"",G114&lt;&gt;"",E114&lt;&gt;F114),(IF(I114="Short",E114-G114,G114-E114)-N(H114))/ABS(E114-F114),"")</f>
        <v/>
      </c>
      <c r="K114" s="19" t="n"/>
      <c r="L114" s="34">
        <f>IF(J114="","",SUM($J$5:J114))</f>
        <v/>
      </c>
      <c r="M114" s="35">
        <f>IF(J114="","",IF(J114&gt;0,1,0))</f>
        <v/>
      </c>
      <c r="Q114" s="37">
        <f>IF(L114="","",MAX(0,MAX($L$5:L114))-L114)</f>
        <v/>
      </c>
    </row>
    <row r="115">
      <c r="A115" s="19" t="n">
        <v>111</v>
      </c>
      <c r="B115" s="19" t="n"/>
      <c r="C115" s="19" t="n"/>
      <c r="D115" s="19" t="n"/>
      <c r="E115" s="56" t="n"/>
      <c r="F115" s="56" t="n"/>
      <c r="G115" s="56" t="n"/>
      <c r="H115" s="56" t="n"/>
      <c r="I115" s="19" t="n"/>
      <c r="J115" s="34">
        <f>IF(AND(E115&lt;&gt;"",F115&lt;&gt;"",G115&lt;&gt;"",E115&lt;&gt;F115),(IF(I115="Short",E115-G115,G115-E115)-N(H115))/ABS(E115-F115),"")</f>
        <v/>
      </c>
      <c r="K115" s="19" t="n"/>
      <c r="L115" s="34">
        <f>IF(J115="","",SUM($J$5:J115))</f>
        <v/>
      </c>
      <c r="M115" s="35">
        <f>IF(J115="","",IF(J115&gt;0,1,0))</f>
        <v/>
      </c>
      <c r="Q115" s="37">
        <f>IF(L115="","",MAX(0,MAX($L$5:L115))-L115)</f>
        <v/>
      </c>
    </row>
    <row r="116">
      <c r="A116" s="19" t="n">
        <v>112</v>
      </c>
      <c r="B116" s="19" t="n"/>
      <c r="C116" s="19" t="n"/>
      <c r="D116" s="19" t="n"/>
      <c r="E116" s="56" t="n"/>
      <c r="F116" s="56" t="n"/>
      <c r="G116" s="56" t="n"/>
      <c r="H116" s="56" t="n"/>
      <c r="I116" s="19" t="n"/>
      <c r="J116" s="34">
        <f>IF(AND(E116&lt;&gt;"",F116&lt;&gt;"",G116&lt;&gt;"",E116&lt;&gt;F116),(IF(I116="Short",E116-G116,G116-E116)-N(H116))/ABS(E116-F116),"")</f>
        <v/>
      </c>
      <c r="K116" s="19" t="n"/>
      <c r="L116" s="34">
        <f>IF(J116="","",SUM($J$5:J116))</f>
        <v/>
      </c>
      <c r="M116" s="35">
        <f>IF(J116="","",IF(J116&gt;0,1,0))</f>
        <v/>
      </c>
      <c r="Q116" s="37">
        <f>IF(L116="","",MAX(0,MAX($L$5:L116))-L116)</f>
        <v/>
      </c>
    </row>
    <row r="117">
      <c r="A117" s="19" t="n">
        <v>113</v>
      </c>
      <c r="B117" s="19" t="n"/>
      <c r="C117" s="19" t="n"/>
      <c r="D117" s="19" t="n"/>
      <c r="E117" s="56" t="n"/>
      <c r="F117" s="56" t="n"/>
      <c r="G117" s="56" t="n"/>
      <c r="H117" s="56" t="n"/>
      <c r="I117" s="19" t="n"/>
      <c r="J117" s="34">
        <f>IF(AND(E117&lt;&gt;"",F117&lt;&gt;"",G117&lt;&gt;"",E117&lt;&gt;F117),(IF(I117="Short",E117-G117,G117-E117)-N(H117))/ABS(E117-F117),"")</f>
        <v/>
      </c>
      <c r="K117" s="19" t="n"/>
      <c r="L117" s="34">
        <f>IF(J117="","",SUM($J$5:J117))</f>
        <v/>
      </c>
      <c r="M117" s="35">
        <f>IF(J117="","",IF(J117&gt;0,1,0))</f>
        <v/>
      </c>
      <c r="Q117" s="37">
        <f>IF(L117="","",MAX(0,MAX($L$5:L117))-L117)</f>
        <v/>
      </c>
    </row>
    <row r="118">
      <c r="A118" s="19" t="n">
        <v>114</v>
      </c>
      <c r="B118" s="19" t="n"/>
      <c r="C118" s="19" t="n"/>
      <c r="D118" s="19" t="n"/>
      <c r="E118" s="56" t="n"/>
      <c r="F118" s="56" t="n"/>
      <c r="G118" s="56" t="n"/>
      <c r="H118" s="56" t="n"/>
      <c r="I118" s="19" t="n"/>
      <c r="J118" s="34">
        <f>IF(AND(E118&lt;&gt;"",F118&lt;&gt;"",G118&lt;&gt;"",E118&lt;&gt;F118),(IF(I118="Short",E118-G118,G118-E118)-N(H118))/ABS(E118-F118),"")</f>
        <v/>
      </c>
      <c r="K118" s="19" t="n"/>
      <c r="L118" s="34">
        <f>IF(J118="","",SUM($J$5:J118))</f>
        <v/>
      </c>
      <c r="M118" s="35">
        <f>IF(J118="","",IF(J118&gt;0,1,0))</f>
        <v/>
      </c>
      <c r="Q118" s="37">
        <f>IF(L118="","",MAX(0,MAX($L$5:L118))-L118)</f>
        <v/>
      </c>
    </row>
    <row r="119">
      <c r="A119" s="19" t="n">
        <v>115</v>
      </c>
      <c r="B119" s="19" t="n"/>
      <c r="C119" s="19" t="n"/>
      <c r="D119" s="19" t="n"/>
      <c r="E119" s="56" t="n"/>
      <c r="F119" s="56" t="n"/>
      <c r="G119" s="56" t="n"/>
      <c r="H119" s="56" t="n"/>
      <c r="I119" s="19" t="n"/>
      <c r="J119" s="34">
        <f>IF(AND(E119&lt;&gt;"",F119&lt;&gt;"",G119&lt;&gt;"",E119&lt;&gt;F119),(IF(I119="Short",E119-G119,G119-E119)-N(H119))/ABS(E119-F119),"")</f>
        <v/>
      </c>
      <c r="K119" s="19" t="n"/>
      <c r="L119" s="34">
        <f>IF(J119="","",SUM($J$5:J119))</f>
        <v/>
      </c>
      <c r="M119" s="35">
        <f>IF(J119="","",IF(J119&gt;0,1,0))</f>
        <v/>
      </c>
      <c r="Q119" s="37">
        <f>IF(L119="","",MAX(0,MAX($L$5:L119))-L119)</f>
        <v/>
      </c>
    </row>
    <row r="120">
      <c r="A120" s="19" t="n">
        <v>116</v>
      </c>
      <c r="B120" s="19" t="n"/>
      <c r="C120" s="19" t="n"/>
      <c r="D120" s="19" t="n"/>
      <c r="E120" s="56" t="n"/>
      <c r="F120" s="56" t="n"/>
      <c r="G120" s="56" t="n"/>
      <c r="H120" s="56" t="n"/>
      <c r="I120" s="19" t="n"/>
      <c r="J120" s="34">
        <f>IF(AND(E120&lt;&gt;"",F120&lt;&gt;"",G120&lt;&gt;"",E120&lt;&gt;F120),(IF(I120="Short",E120-G120,G120-E120)-N(H120))/ABS(E120-F120),"")</f>
        <v/>
      </c>
      <c r="K120" s="19" t="n"/>
      <c r="L120" s="34">
        <f>IF(J120="","",SUM($J$5:J120))</f>
        <v/>
      </c>
      <c r="M120" s="35">
        <f>IF(J120="","",IF(J120&gt;0,1,0))</f>
        <v/>
      </c>
      <c r="Q120" s="37">
        <f>IF(L120="","",MAX(0,MAX($L$5:L120))-L120)</f>
        <v/>
      </c>
    </row>
    <row r="121">
      <c r="A121" s="19" t="n">
        <v>117</v>
      </c>
      <c r="B121" s="19" t="n"/>
      <c r="C121" s="19" t="n"/>
      <c r="D121" s="19" t="n"/>
      <c r="E121" s="56" t="n"/>
      <c r="F121" s="56" t="n"/>
      <c r="G121" s="56" t="n"/>
      <c r="H121" s="56" t="n"/>
      <c r="I121" s="19" t="n"/>
      <c r="J121" s="34">
        <f>IF(AND(E121&lt;&gt;"",F121&lt;&gt;"",G121&lt;&gt;"",E121&lt;&gt;F121),(IF(I121="Short",E121-G121,G121-E121)-N(H121))/ABS(E121-F121),"")</f>
        <v/>
      </c>
      <c r="K121" s="19" t="n"/>
      <c r="L121" s="34">
        <f>IF(J121="","",SUM($J$5:J121))</f>
        <v/>
      </c>
      <c r="M121" s="35">
        <f>IF(J121="","",IF(J121&gt;0,1,0))</f>
        <v/>
      </c>
      <c r="Q121" s="37">
        <f>IF(L121="","",MAX(0,MAX($L$5:L121))-L121)</f>
        <v/>
      </c>
    </row>
    <row r="122">
      <c r="A122" s="19" t="n">
        <v>118</v>
      </c>
      <c r="B122" s="19" t="n"/>
      <c r="C122" s="19" t="n"/>
      <c r="D122" s="19" t="n"/>
      <c r="E122" s="56" t="n"/>
      <c r="F122" s="56" t="n"/>
      <c r="G122" s="56" t="n"/>
      <c r="H122" s="56" t="n"/>
      <c r="I122" s="19" t="n"/>
      <c r="J122" s="34">
        <f>IF(AND(E122&lt;&gt;"",F122&lt;&gt;"",G122&lt;&gt;"",E122&lt;&gt;F122),(IF(I122="Short",E122-G122,G122-E122)-N(H122))/ABS(E122-F122),"")</f>
        <v/>
      </c>
      <c r="K122" s="19" t="n"/>
      <c r="L122" s="34">
        <f>IF(J122="","",SUM($J$5:J122))</f>
        <v/>
      </c>
      <c r="M122" s="35">
        <f>IF(J122="","",IF(J122&gt;0,1,0))</f>
        <v/>
      </c>
      <c r="Q122" s="37">
        <f>IF(L122="","",MAX(0,MAX($L$5:L122))-L122)</f>
        <v/>
      </c>
    </row>
    <row r="123">
      <c r="A123" s="19" t="n">
        <v>119</v>
      </c>
      <c r="B123" s="19" t="n"/>
      <c r="C123" s="19" t="n"/>
      <c r="D123" s="19" t="n"/>
      <c r="E123" s="56" t="n"/>
      <c r="F123" s="56" t="n"/>
      <c r="G123" s="56" t="n"/>
      <c r="H123" s="56" t="n"/>
      <c r="I123" s="19" t="n"/>
      <c r="J123" s="34">
        <f>IF(AND(E123&lt;&gt;"",F123&lt;&gt;"",G123&lt;&gt;"",E123&lt;&gt;F123),(IF(I123="Short",E123-G123,G123-E123)-N(H123))/ABS(E123-F123),"")</f>
        <v/>
      </c>
      <c r="K123" s="19" t="n"/>
      <c r="L123" s="34">
        <f>IF(J123="","",SUM($J$5:J123))</f>
        <v/>
      </c>
      <c r="M123" s="35">
        <f>IF(J123="","",IF(J123&gt;0,1,0))</f>
        <v/>
      </c>
      <c r="Q123" s="37">
        <f>IF(L123="","",MAX(0,MAX($L$5:L123))-L123)</f>
        <v/>
      </c>
    </row>
    <row r="124">
      <c r="A124" s="19" t="n">
        <v>120</v>
      </c>
      <c r="B124" s="19" t="n"/>
      <c r="C124" s="19" t="n"/>
      <c r="D124" s="19" t="n"/>
      <c r="E124" s="56" t="n"/>
      <c r="F124" s="56" t="n"/>
      <c r="G124" s="56" t="n"/>
      <c r="H124" s="56" t="n"/>
      <c r="I124" s="19" t="n"/>
      <c r="J124" s="34">
        <f>IF(AND(E124&lt;&gt;"",F124&lt;&gt;"",G124&lt;&gt;"",E124&lt;&gt;F124),(IF(I124="Short",E124-G124,G124-E124)-N(H124))/ABS(E124-F124),"")</f>
        <v/>
      </c>
      <c r="K124" s="19" t="n"/>
      <c r="L124" s="34">
        <f>IF(J124="","",SUM($J$5:J124))</f>
        <v/>
      </c>
      <c r="M124" s="35">
        <f>IF(J124="","",IF(J124&gt;0,1,0))</f>
        <v/>
      </c>
      <c r="Q124" s="37">
        <f>IF(L124="","",MAX(0,MAX($L$5:L124))-L124)</f>
        <v/>
      </c>
    </row>
    <row r="125">
      <c r="A125" s="19" t="n">
        <v>121</v>
      </c>
      <c r="B125" s="19" t="n"/>
      <c r="C125" s="19" t="n"/>
      <c r="D125" s="19" t="n"/>
      <c r="E125" s="56" t="n"/>
      <c r="F125" s="56" t="n"/>
      <c r="G125" s="56" t="n"/>
      <c r="H125" s="56" t="n"/>
      <c r="I125" s="19" t="n"/>
      <c r="J125" s="34">
        <f>IF(AND(E125&lt;&gt;"",F125&lt;&gt;"",G125&lt;&gt;"",E125&lt;&gt;F125),(IF(I125="Short",E125-G125,G125-E125)-N(H125))/ABS(E125-F125),"")</f>
        <v/>
      </c>
      <c r="K125" s="19" t="n"/>
      <c r="L125" s="34">
        <f>IF(J125="","",SUM($J$5:J125))</f>
        <v/>
      </c>
      <c r="M125" s="35">
        <f>IF(J125="","",IF(J125&gt;0,1,0))</f>
        <v/>
      </c>
      <c r="Q125" s="37">
        <f>IF(L125="","",MAX(0,MAX($L$5:L125))-L125)</f>
        <v/>
      </c>
    </row>
    <row r="126">
      <c r="A126" s="19" t="n">
        <v>122</v>
      </c>
      <c r="B126" s="19" t="n"/>
      <c r="C126" s="19" t="n"/>
      <c r="D126" s="19" t="n"/>
      <c r="E126" s="56" t="n"/>
      <c r="F126" s="56" t="n"/>
      <c r="G126" s="56" t="n"/>
      <c r="H126" s="56" t="n"/>
      <c r="I126" s="19" t="n"/>
      <c r="J126" s="34">
        <f>IF(AND(E126&lt;&gt;"",F126&lt;&gt;"",G126&lt;&gt;"",E126&lt;&gt;F126),(IF(I126="Short",E126-G126,G126-E126)-N(H126))/ABS(E126-F126),"")</f>
        <v/>
      </c>
      <c r="K126" s="19" t="n"/>
      <c r="L126" s="34">
        <f>IF(J126="","",SUM($J$5:J126))</f>
        <v/>
      </c>
      <c r="M126" s="35">
        <f>IF(J126="","",IF(J126&gt;0,1,0))</f>
        <v/>
      </c>
      <c r="Q126" s="37">
        <f>IF(L126="","",MAX(0,MAX($L$5:L126))-L126)</f>
        <v/>
      </c>
    </row>
    <row r="127">
      <c r="A127" s="19" t="n">
        <v>123</v>
      </c>
      <c r="B127" s="19" t="n"/>
      <c r="C127" s="19" t="n"/>
      <c r="D127" s="19" t="n"/>
      <c r="E127" s="56" t="n"/>
      <c r="F127" s="56" t="n"/>
      <c r="G127" s="56" t="n"/>
      <c r="H127" s="56" t="n"/>
      <c r="I127" s="19" t="n"/>
      <c r="J127" s="34">
        <f>IF(AND(E127&lt;&gt;"",F127&lt;&gt;"",G127&lt;&gt;"",E127&lt;&gt;F127),(IF(I127="Short",E127-G127,G127-E127)-N(H127))/ABS(E127-F127),"")</f>
        <v/>
      </c>
      <c r="K127" s="19" t="n"/>
      <c r="L127" s="34">
        <f>IF(J127="","",SUM($J$5:J127))</f>
        <v/>
      </c>
      <c r="M127" s="35">
        <f>IF(J127="","",IF(J127&gt;0,1,0))</f>
        <v/>
      </c>
      <c r="Q127" s="37">
        <f>IF(L127="","",MAX(0,MAX($L$5:L127))-L127)</f>
        <v/>
      </c>
    </row>
    <row r="128">
      <c r="A128" s="19" t="n">
        <v>124</v>
      </c>
      <c r="B128" s="19" t="n"/>
      <c r="C128" s="19" t="n"/>
      <c r="D128" s="19" t="n"/>
      <c r="E128" s="56" t="n"/>
      <c r="F128" s="56" t="n"/>
      <c r="G128" s="56" t="n"/>
      <c r="H128" s="56" t="n"/>
      <c r="I128" s="19" t="n"/>
      <c r="J128" s="34">
        <f>IF(AND(E128&lt;&gt;"",F128&lt;&gt;"",G128&lt;&gt;"",E128&lt;&gt;F128),(IF(I128="Short",E128-G128,G128-E128)-N(H128))/ABS(E128-F128),"")</f>
        <v/>
      </c>
      <c r="K128" s="19" t="n"/>
      <c r="L128" s="34">
        <f>IF(J128="","",SUM($J$5:J128))</f>
        <v/>
      </c>
      <c r="M128" s="35">
        <f>IF(J128="","",IF(J128&gt;0,1,0))</f>
        <v/>
      </c>
      <c r="Q128" s="37">
        <f>IF(L128="","",MAX(0,MAX($L$5:L128))-L128)</f>
        <v/>
      </c>
    </row>
    <row r="129">
      <c r="A129" s="19" t="n">
        <v>125</v>
      </c>
      <c r="B129" s="19" t="n"/>
      <c r="C129" s="19" t="n"/>
      <c r="D129" s="19" t="n"/>
      <c r="E129" s="56" t="n"/>
      <c r="F129" s="56" t="n"/>
      <c r="G129" s="56" t="n"/>
      <c r="H129" s="56" t="n"/>
      <c r="I129" s="19" t="n"/>
      <c r="J129" s="34">
        <f>IF(AND(E129&lt;&gt;"",F129&lt;&gt;"",G129&lt;&gt;"",E129&lt;&gt;F129),(IF(I129="Short",E129-G129,G129-E129)-N(H129))/ABS(E129-F129),"")</f>
        <v/>
      </c>
      <c r="K129" s="19" t="n"/>
      <c r="L129" s="34">
        <f>IF(J129="","",SUM($J$5:J129))</f>
        <v/>
      </c>
      <c r="M129" s="35">
        <f>IF(J129="","",IF(J129&gt;0,1,0))</f>
        <v/>
      </c>
      <c r="Q129" s="37">
        <f>IF(L129="","",MAX(0,MAX($L$5:L129))-L129)</f>
        <v/>
      </c>
    </row>
    <row r="130">
      <c r="A130" s="19" t="n">
        <v>126</v>
      </c>
      <c r="B130" s="19" t="n"/>
      <c r="C130" s="19" t="n"/>
      <c r="D130" s="19" t="n"/>
      <c r="E130" s="56" t="n"/>
      <c r="F130" s="56" t="n"/>
      <c r="G130" s="56" t="n"/>
      <c r="H130" s="56" t="n"/>
      <c r="I130" s="19" t="n"/>
      <c r="J130" s="34">
        <f>IF(AND(E130&lt;&gt;"",F130&lt;&gt;"",G130&lt;&gt;"",E130&lt;&gt;F130),(IF(I130="Short",E130-G130,G130-E130)-N(H130))/ABS(E130-F130),"")</f>
        <v/>
      </c>
      <c r="K130" s="19" t="n"/>
      <c r="L130" s="34">
        <f>IF(J130="","",SUM($J$5:J130))</f>
        <v/>
      </c>
      <c r="M130" s="35">
        <f>IF(J130="","",IF(J130&gt;0,1,0))</f>
        <v/>
      </c>
      <c r="Q130" s="37">
        <f>IF(L130="","",MAX(0,MAX($L$5:L130))-L130)</f>
        <v/>
      </c>
    </row>
    <row r="131">
      <c r="A131" s="19" t="n">
        <v>127</v>
      </c>
      <c r="B131" s="19" t="n"/>
      <c r="C131" s="19" t="n"/>
      <c r="D131" s="19" t="n"/>
      <c r="E131" s="56" t="n"/>
      <c r="F131" s="56" t="n"/>
      <c r="G131" s="56" t="n"/>
      <c r="H131" s="56" t="n"/>
      <c r="I131" s="19" t="n"/>
      <c r="J131" s="34">
        <f>IF(AND(E131&lt;&gt;"",F131&lt;&gt;"",G131&lt;&gt;"",E131&lt;&gt;F131),(IF(I131="Short",E131-G131,G131-E131)-N(H131))/ABS(E131-F131),"")</f>
        <v/>
      </c>
      <c r="K131" s="19" t="n"/>
      <c r="L131" s="34">
        <f>IF(J131="","",SUM($J$5:J131))</f>
        <v/>
      </c>
      <c r="M131" s="35">
        <f>IF(J131="","",IF(J131&gt;0,1,0))</f>
        <v/>
      </c>
      <c r="Q131" s="37">
        <f>IF(L131="","",MAX(0,MAX($L$5:L131))-L131)</f>
        <v/>
      </c>
    </row>
    <row r="132">
      <c r="A132" s="19" t="n">
        <v>128</v>
      </c>
      <c r="B132" s="19" t="n"/>
      <c r="C132" s="19" t="n"/>
      <c r="D132" s="19" t="n"/>
      <c r="E132" s="56" t="n"/>
      <c r="F132" s="56" t="n"/>
      <c r="G132" s="56" t="n"/>
      <c r="H132" s="56" t="n"/>
      <c r="I132" s="19" t="n"/>
      <c r="J132" s="34">
        <f>IF(AND(E132&lt;&gt;"",F132&lt;&gt;"",G132&lt;&gt;"",E132&lt;&gt;F132),(IF(I132="Short",E132-G132,G132-E132)-N(H132))/ABS(E132-F132),"")</f>
        <v/>
      </c>
      <c r="K132" s="19" t="n"/>
      <c r="L132" s="34">
        <f>IF(J132="","",SUM($J$5:J132))</f>
        <v/>
      </c>
      <c r="M132" s="35">
        <f>IF(J132="","",IF(J132&gt;0,1,0))</f>
        <v/>
      </c>
      <c r="Q132" s="37">
        <f>IF(L132="","",MAX(0,MAX($L$5:L132))-L132)</f>
        <v/>
      </c>
    </row>
    <row r="133">
      <c r="A133" s="19" t="n">
        <v>129</v>
      </c>
      <c r="B133" s="19" t="n"/>
      <c r="C133" s="19" t="n"/>
      <c r="D133" s="19" t="n"/>
      <c r="E133" s="56" t="n"/>
      <c r="F133" s="56" t="n"/>
      <c r="G133" s="56" t="n"/>
      <c r="H133" s="56" t="n"/>
      <c r="I133" s="19" t="n"/>
      <c r="J133" s="34">
        <f>IF(AND(E133&lt;&gt;"",F133&lt;&gt;"",G133&lt;&gt;"",E133&lt;&gt;F133),(IF(I133="Short",E133-G133,G133-E133)-N(H133))/ABS(E133-F133),"")</f>
        <v/>
      </c>
      <c r="K133" s="19" t="n"/>
      <c r="L133" s="34">
        <f>IF(J133="","",SUM($J$5:J133))</f>
        <v/>
      </c>
      <c r="M133" s="35">
        <f>IF(J133="","",IF(J133&gt;0,1,0))</f>
        <v/>
      </c>
      <c r="Q133" s="37">
        <f>IF(L133="","",MAX(0,MAX($L$5:L133))-L133)</f>
        <v/>
      </c>
    </row>
    <row r="134">
      <c r="A134" s="19" t="n">
        <v>130</v>
      </c>
      <c r="B134" s="19" t="n"/>
      <c r="C134" s="19" t="n"/>
      <c r="D134" s="19" t="n"/>
      <c r="E134" s="56" t="n"/>
      <c r="F134" s="56" t="n"/>
      <c r="G134" s="56" t="n"/>
      <c r="H134" s="56" t="n"/>
      <c r="I134" s="19" t="n"/>
      <c r="J134" s="34">
        <f>IF(AND(E134&lt;&gt;"",F134&lt;&gt;"",G134&lt;&gt;"",E134&lt;&gt;F134),(IF(I134="Short",E134-G134,G134-E134)-N(H134))/ABS(E134-F134),"")</f>
        <v/>
      </c>
      <c r="K134" s="19" t="n"/>
      <c r="L134" s="34">
        <f>IF(J134="","",SUM($J$5:J134))</f>
        <v/>
      </c>
      <c r="M134" s="35">
        <f>IF(J134="","",IF(J134&gt;0,1,0))</f>
        <v/>
      </c>
      <c r="Q134" s="37">
        <f>IF(L134="","",MAX(0,MAX($L$5:L134))-L134)</f>
        <v/>
      </c>
    </row>
    <row r="135">
      <c r="A135" s="19" t="n">
        <v>131</v>
      </c>
      <c r="B135" s="19" t="n"/>
      <c r="C135" s="19" t="n"/>
      <c r="D135" s="19" t="n"/>
      <c r="E135" s="56" t="n"/>
      <c r="F135" s="56" t="n"/>
      <c r="G135" s="56" t="n"/>
      <c r="H135" s="56" t="n"/>
      <c r="I135" s="19" t="n"/>
      <c r="J135" s="34">
        <f>IF(AND(E135&lt;&gt;"",F135&lt;&gt;"",G135&lt;&gt;"",E135&lt;&gt;F135),(IF(I135="Short",E135-G135,G135-E135)-N(H135))/ABS(E135-F135),"")</f>
        <v/>
      </c>
      <c r="K135" s="19" t="n"/>
      <c r="L135" s="34">
        <f>IF(J135="","",SUM($J$5:J135))</f>
        <v/>
      </c>
      <c r="M135" s="35">
        <f>IF(J135="","",IF(J135&gt;0,1,0))</f>
        <v/>
      </c>
      <c r="Q135" s="37">
        <f>IF(L135="","",MAX(0,MAX($L$5:L135))-L135)</f>
        <v/>
      </c>
    </row>
    <row r="136">
      <c r="A136" s="19" t="n">
        <v>132</v>
      </c>
      <c r="B136" s="19" t="n"/>
      <c r="C136" s="19" t="n"/>
      <c r="D136" s="19" t="n"/>
      <c r="E136" s="56" t="n"/>
      <c r="F136" s="56" t="n"/>
      <c r="G136" s="56" t="n"/>
      <c r="H136" s="56" t="n"/>
      <c r="I136" s="19" t="n"/>
      <c r="J136" s="34">
        <f>IF(AND(E136&lt;&gt;"",F136&lt;&gt;"",G136&lt;&gt;"",E136&lt;&gt;F136),(IF(I136="Short",E136-G136,G136-E136)-N(H136))/ABS(E136-F136),"")</f>
        <v/>
      </c>
      <c r="K136" s="19" t="n"/>
      <c r="L136" s="34">
        <f>IF(J136="","",SUM($J$5:J136))</f>
        <v/>
      </c>
      <c r="M136" s="35">
        <f>IF(J136="","",IF(J136&gt;0,1,0))</f>
        <v/>
      </c>
      <c r="Q136" s="37">
        <f>IF(L136="","",MAX(0,MAX($L$5:L136))-L136)</f>
        <v/>
      </c>
    </row>
    <row r="137">
      <c r="A137" s="19" t="n">
        <v>133</v>
      </c>
      <c r="B137" s="19" t="n"/>
      <c r="C137" s="19" t="n"/>
      <c r="D137" s="19" t="n"/>
      <c r="E137" s="56" t="n"/>
      <c r="F137" s="56" t="n"/>
      <c r="G137" s="56" t="n"/>
      <c r="H137" s="56" t="n"/>
      <c r="I137" s="19" t="n"/>
      <c r="J137" s="34">
        <f>IF(AND(E137&lt;&gt;"",F137&lt;&gt;"",G137&lt;&gt;"",E137&lt;&gt;F137),(IF(I137="Short",E137-G137,G137-E137)-N(H137))/ABS(E137-F137),"")</f>
        <v/>
      </c>
      <c r="K137" s="19" t="n"/>
      <c r="L137" s="34">
        <f>IF(J137="","",SUM($J$5:J137))</f>
        <v/>
      </c>
      <c r="M137" s="35">
        <f>IF(J137="","",IF(J137&gt;0,1,0))</f>
        <v/>
      </c>
      <c r="Q137" s="37">
        <f>IF(L137="","",MAX(0,MAX($L$5:L137))-L137)</f>
        <v/>
      </c>
    </row>
    <row r="138">
      <c r="A138" s="19" t="n">
        <v>134</v>
      </c>
      <c r="B138" s="19" t="n"/>
      <c r="C138" s="19" t="n"/>
      <c r="D138" s="19" t="n"/>
      <c r="E138" s="56" t="n"/>
      <c r="F138" s="56" t="n"/>
      <c r="G138" s="56" t="n"/>
      <c r="H138" s="56" t="n"/>
      <c r="I138" s="19" t="n"/>
      <c r="J138" s="34">
        <f>IF(AND(E138&lt;&gt;"",F138&lt;&gt;"",G138&lt;&gt;"",E138&lt;&gt;F138),(IF(I138="Short",E138-G138,G138-E138)-N(H138))/ABS(E138-F138),"")</f>
        <v/>
      </c>
      <c r="K138" s="19" t="n"/>
      <c r="L138" s="34">
        <f>IF(J138="","",SUM($J$5:J138))</f>
        <v/>
      </c>
      <c r="M138" s="35">
        <f>IF(J138="","",IF(J138&gt;0,1,0))</f>
        <v/>
      </c>
      <c r="Q138" s="37">
        <f>IF(L138="","",MAX(0,MAX($L$5:L138))-L138)</f>
        <v/>
      </c>
    </row>
    <row r="139">
      <c r="A139" s="19" t="n">
        <v>135</v>
      </c>
      <c r="B139" s="19" t="n"/>
      <c r="C139" s="19" t="n"/>
      <c r="D139" s="19" t="n"/>
      <c r="E139" s="56" t="n"/>
      <c r="F139" s="56" t="n"/>
      <c r="G139" s="56" t="n"/>
      <c r="H139" s="56" t="n"/>
      <c r="I139" s="19" t="n"/>
      <c r="J139" s="34">
        <f>IF(AND(E139&lt;&gt;"",F139&lt;&gt;"",G139&lt;&gt;"",E139&lt;&gt;F139),(IF(I139="Short",E139-G139,G139-E139)-N(H139))/ABS(E139-F139),"")</f>
        <v/>
      </c>
      <c r="K139" s="19" t="n"/>
      <c r="L139" s="34">
        <f>IF(J139="","",SUM($J$5:J139))</f>
        <v/>
      </c>
      <c r="M139" s="35">
        <f>IF(J139="","",IF(J139&gt;0,1,0))</f>
        <v/>
      </c>
      <c r="Q139" s="37">
        <f>IF(L139="","",MAX(0,MAX($L$5:L139))-L139)</f>
        <v/>
      </c>
    </row>
    <row r="140">
      <c r="A140" s="19" t="n">
        <v>136</v>
      </c>
      <c r="B140" s="19" t="n"/>
      <c r="C140" s="19" t="n"/>
      <c r="D140" s="19" t="n"/>
      <c r="E140" s="56" t="n"/>
      <c r="F140" s="56" t="n"/>
      <c r="G140" s="56" t="n"/>
      <c r="H140" s="56" t="n"/>
      <c r="I140" s="19" t="n"/>
      <c r="J140" s="34">
        <f>IF(AND(E140&lt;&gt;"",F140&lt;&gt;"",G140&lt;&gt;"",E140&lt;&gt;F140),(IF(I140="Short",E140-G140,G140-E140)-N(H140))/ABS(E140-F140),"")</f>
        <v/>
      </c>
      <c r="K140" s="19" t="n"/>
      <c r="L140" s="34">
        <f>IF(J140="","",SUM($J$5:J140))</f>
        <v/>
      </c>
      <c r="M140" s="35">
        <f>IF(J140="","",IF(J140&gt;0,1,0))</f>
        <v/>
      </c>
      <c r="Q140" s="37">
        <f>IF(L140="","",MAX(0,MAX($L$5:L140))-L140)</f>
        <v/>
      </c>
    </row>
    <row r="141">
      <c r="A141" s="19" t="n">
        <v>137</v>
      </c>
      <c r="B141" s="19" t="n"/>
      <c r="C141" s="19" t="n"/>
      <c r="D141" s="19" t="n"/>
      <c r="E141" s="56" t="n"/>
      <c r="F141" s="56" t="n"/>
      <c r="G141" s="56" t="n"/>
      <c r="H141" s="56" t="n"/>
      <c r="I141" s="19" t="n"/>
      <c r="J141" s="34">
        <f>IF(AND(E141&lt;&gt;"",F141&lt;&gt;"",G141&lt;&gt;"",E141&lt;&gt;F141),(IF(I141="Short",E141-G141,G141-E141)-N(H141))/ABS(E141-F141),"")</f>
        <v/>
      </c>
      <c r="K141" s="19" t="n"/>
      <c r="L141" s="34">
        <f>IF(J141="","",SUM($J$5:J141))</f>
        <v/>
      </c>
      <c r="M141" s="35">
        <f>IF(J141="","",IF(J141&gt;0,1,0))</f>
        <v/>
      </c>
      <c r="Q141" s="37">
        <f>IF(L141="","",MAX(0,MAX($L$5:L141))-L141)</f>
        <v/>
      </c>
    </row>
    <row r="142">
      <c r="A142" s="19" t="n">
        <v>138</v>
      </c>
      <c r="B142" s="19" t="n"/>
      <c r="C142" s="19" t="n"/>
      <c r="D142" s="19" t="n"/>
      <c r="E142" s="56" t="n"/>
      <c r="F142" s="56" t="n"/>
      <c r="G142" s="56" t="n"/>
      <c r="H142" s="56" t="n"/>
      <c r="I142" s="19" t="n"/>
      <c r="J142" s="34">
        <f>IF(AND(E142&lt;&gt;"",F142&lt;&gt;"",G142&lt;&gt;"",E142&lt;&gt;F142),(IF(I142="Short",E142-G142,G142-E142)-N(H142))/ABS(E142-F142),"")</f>
        <v/>
      </c>
      <c r="K142" s="19" t="n"/>
      <c r="L142" s="34">
        <f>IF(J142="","",SUM($J$5:J142))</f>
        <v/>
      </c>
      <c r="M142" s="35">
        <f>IF(J142="","",IF(J142&gt;0,1,0))</f>
        <v/>
      </c>
      <c r="Q142" s="37">
        <f>IF(L142="","",MAX(0,MAX($L$5:L142))-L142)</f>
        <v/>
      </c>
    </row>
    <row r="143">
      <c r="A143" s="19" t="n">
        <v>139</v>
      </c>
      <c r="B143" s="19" t="n"/>
      <c r="C143" s="19" t="n"/>
      <c r="D143" s="19" t="n"/>
      <c r="E143" s="56" t="n"/>
      <c r="F143" s="56" t="n"/>
      <c r="G143" s="56" t="n"/>
      <c r="H143" s="56" t="n"/>
      <c r="I143" s="19" t="n"/>
      <c r="J143" s="34">
        <f>IF(AND(E143&lt;&gt;"",F143&lt;&gt;"",G143&lt;&gt;"",E143&lt;&gt;F143),(IF(I143="Short",E143-G143,G143-E143)-N(H143))/ABS(E143-F143),"")</f>
        <v/>
      </c>
      <c r="K143" s="19" t="n"/>
      <c r="L143" s="34">
        <f>IF(J143="","",SUM($J$5:J143))</f>
        <v/>
      </c>
      <c r="M143" s="35">
        <f>IF(J143="","",IF(J143&gt;0,1,0))</f>
        <v/>
      </c>
      <c r="Q143" s="37">
        <f>IF(L143="","",MAX(0,MAX($L$5:L143))-L143)</f>
        <v/>
      </c>
    </row>
    <row r="144">
      <c r="A144" s="19" t="n">
        <v>140</v>
      </c>
      <c r="B144" s="19" t="n"/>
      <c r="C144" s="19" t="n"/>
      <c r="D144" s="19" t="n"/>
      <c r="E144" s="56" t="n"/>
      <c r="F144" s="56" t="n"/>
      <c r="G144" s="56" t="n"/>
      <c r="H144" s="56" t="n"/>
      <c r="I144" s="19" t="n"/>
      <c r="J144" s="34">
        <f>IF(AND(E144&lt;&gt;"",F144&lt;&gt;"",G144&lt;&gt;"",E144&lt;&gt;F144),(IF(I144="Short",E144-G144,G144-E144)-N(H144))/ABS(E144-F144),"")</f>
        <v/>
      </c>
      <c r="K144" s="19" t="n"/>
      <c r="L144" s="34">
        <f>IF(J144="","",SUM($J$5:J144))</f>
        <v/>
      </c>
      <c r="M144" s="35">
        <f>IF(J144="","",IF(J144&gt;0,1,0))</f>
        <v/>
      </c>
      <c r="Q144" s="37">
        <f>IF(L144="","",MAX(0,MAX($L$5:L144))-L144)</f>
        <v/>
      </c>
    </row>
    <row r="145">
      <c r="A145" s="19" t="n">
        <v>141</v>
      </c>
      <c r="B145" s="19" t="n"/>
      <c r="C145" s="19" t="n"/>
      <c r="D145" s="19" t="n"/>
      <c r="E145" s="56" t="n"/>
      <c r="F145" s="56" t="n"/>
      <c r="G145" s="56" t="n"/>
      <c r="H145" s="56" t="n"/>
      <c r="I145" s="19" t="n"/>
      <c r="J145" s="34">
        <f>IF(AND(E145&lt;&gt;"",F145&lt;&gt;"",G145&lt;&gt;"",E145&lt;&gt;F145),(IF(I145="Short",E145-G145,G145-E145)-N(H145))/ABS(E145-F145),"")</f>
        <v/>
      </c>
      <c r="K145" s="19" t="n"/>
      <c r="L145" s="34">
        <f>IF(J145="","",SUM($J$5:J145))</f>
        <v/>
      </c>
      <c r="M145" s="35">
        <f>IF(J145="","",IF(J145&gt;0,1,0))</f>
        <v/>
      </c>
      <c r="Q145" s="37">
        <f>IF(L145="","",MAX(0,MAX($L$5:L145))-L145)</f>
        <v/>
      </c>
    </row>
    <row r="146">
      <c r="A146" s="19" t="n">
        <v>142</v>
      </c>
      <c r="B146" s="19" t="n"/>
      <c r="C146" s="19" t="n"/>
      <c r="D146" s="19" t="n"/>
      <c r="E146" s="56" t="n"/>
      <c r="F146" s="56" t="n"/>
      <c r="G146" s="56" t="n"/>
      <c r="H146" s="56" t="n"/>
      <c r="I146" s="19" t="n"/>
      <c r="J146" s="34">
        <f>IF(AND(E146&lt;&gt;"",F146&lt;&gt;"",G146&lt;&gt;"",E146&lt;&gt;F146),(IF(I146="Short",E146-G146,G146-E146)-N(H146))/ABS(E146-F146),"")</f>
        <v/>
      </c>
      <c r="K146" s="19" t="n"/>
      <c r="L146" s="34">
        <f>IF(J146="","",SUM($J$5:J146))</f>
        <v/>
      </c>
      <c r="M146" s="35">
        <f>IF(J146="","",IF(J146&gt;0,1,0))</f>
        <v/>
      </c>
      <c r="Q146" s="37">
        <f>IF(L146="","",MAX(0,MAX($L$5:L146))-L146)</f>
        <v/>
      </c>
    </row>
    <row r="147">
      <c r="A147" s="19" t="n">
        <v>143</v>
      </c>
      <c r="B147" s="19" t="n"/>
      <c r="C147" s="19" t="n"/>
      <c r="D147" s="19" t="n"/>
      <c r="E147" s="56" t="n"/>
      <c r="F147" s="56" t="n"/>
      <c r="G147" s="56" t="n"/>
      <c r="H147" s="56" t="n"/>
      <c r="I147" s="19" t="n"/>
      <c r="J147" s="34">
        <f>IF(AND(E147&lt;&gt;"",F147&lt;&gt;"",G147&lt;&gt;"",E147&lt;&gt;F147),(IF(I147="Short",E147-G147,G147-E147)-N(H147))/ABS(E147-F147),"")</f>
        <v/>
      </c>
      <c r="K147" s="19" t="n"/>
      <c r="L147" s="34">
        <f>IF(J147="","",SUM($J$5:J147))</f>
        <v/>
      </c>
      <c r="M147" s="35">
        <f>IF(J147="","",IF(J147&gt;0,1,0))</f>
        <v/>
      </c>
      <c r="Q147" s="37">
        <f>IF(L147="","",MAX(0,MAX($L$5:L147))-L147)</f>
        <v/>
      </c>
    </row>
    <row r="148">
      <c r="A148" s="19" t="n">
        <v>144</v>
      </c>
      <c r="B148" s="19" t="n"/>
      <c r="C148" s="19" t="n"/>
      <c r="D148" s="19" t="n"/>
      <c r="E148" s="56" t="n"/>
      <c r="F148" s="56" t="n"/>
      <c r="G148" s="56" t="n"/>
      <c r="H148" s="56" t="n"/>
      <c r="I148" s="19" t="n"/>
      <c r="J148" s="34">
        <f>IF(AND(E148&lt;&gt;"",F148&lt;&gt;"",G148&lt;&gt;"",E148&lt;&gt;F148),(IF(I148="Short",E148-G148,G148-E148)-N(H148))/ABS(E148-F148),"")</f>
        <v/>
      </c>
      <c r="K148" s="19" t="n"/>
      <c r="L148" s="34">
        <f>IF(J148="","",SUM($J$5:J148))</f>
        <v/>
      </c>
      <c r="M148" s="35">
        <f>IF(J148="","",IF(J148&gt;0,1,0))</f>
        <v/>
      </c>
      <c r="Q148" s="37">
        <f>IF(L148="","",MAX(0,MAX($L$5:L148))-L148)</f>
        <v/>
      </c>
    </row>
    <row r="149">
      <c r="A149" s="19" t="n">
        <v>145</v>
      </c>
      <c r="B149" s="19" t="n"/>
      <c r="C149" s="19" t="n"/>
      <c r="D149" s="19" t="n"/>
      <c r="E149" s="56" t="n"/>
      <c r="F149" s="56" t="n"/>
      <c r="G149" s="56" t="n"/>
      <c r="H149" s="56" t="n"/>
      <c r="I149" s="19" t="n"/>
      <c r="J149" s="34">
        <f>IF(AND(E149&lt;&gt;"",F149&lt;&gt;"",G149&lt;&gt;"",E149&lt;&gt;F149),(IF(I149="Short",E149-G149,G149-E149)-N(H149))/ABS(E149-F149),"")</f>
        <v/>
      </c>
      <c r="K149" s="19" t="n"/>
      <c r="L149" s="34">
        <f>IF(J149="","",SUM($J$5:J149))</f>
        <v/>
      </c>
      <c r="M149" s="35">
        <f>IF(J149="","",IF(J149&gt;0,1,0))</f>
        <v/>
      </c>
      <c r="Q149" s="37">
        <f>IF(L149="","",MAX(0,MAX($L$5:L149))-L149)</f>
        <v/>
      </c>
    </row>
    <row r="150">
      <c r="A150" s="19" t="n">
        <v>146</v>
      </c>
      <c r="B150" s="19" t="n"/>
      <c r="C150" s="19" t="n"/>
      <c r="D150" s="19" t="n"/>
      <c r="E150" s="56" t="n"/>
      <c r="F150" s="56" t="n"/>
      <c r="G150" s="56" t="n"/>
      <c r="H150" s="56" t="n"/>
      <c r="I150" s="19" t="n"/>
      <c r="J150" s="34">
        <f>IF(AND(E150&lt;&gt;"",F150&lt;&gt;"",G150&lt;&gt;"",E150&lt;&gt;F150),(IF(I150="Short",E150-G150,G150-E150)-N(H150))/ABS(E150-F150),"")</f>
        <v/>
      </c>
      <c r="K150" s="19" t="n"/>
      <c r="L150" s="34">
        <f>IF(J150="","",SUM($J$5:J150))</f>
        <v/>
      </c>
      <c r="M150" s="35">
        <f>IF(J150="","",IF(J150&gt;0,1,0))</f>
        <v/>
      </c>
      <c r="Q150" s="37">
        <f>IF(L150="","",MAX(0,MAX($L$5:L150))-L150)</f>
        <v/>
      </c>
    </row>
    <row r="151">
      <c r="A151" s="19" t="n">
        <v>147</v>
      </c>
      <c r="B151" s="19" t="n"/>
      <c r="C151" s="19" t="n"/>
      <c r="D151" s="19" t="n"/>
      <c r="E151" s="56" t="n"/>
      <c r="F151" s="56" t="n"/>
      <c r="G151" s="56" t="n"/>
      <c r="H151" s="56" t="n"/>
      <c r="I151" s="19" t="n"/>
      <c r="J151" s="34">
        <f>IF(AND(E151&lt;&gt;"",F151&lt;&gt;"",G151&lt;&gt;"",E151&lt;&gt;F151),(IF(I151="Short",E151-G151,G151-E151)-N(H151))/ABS(E151-F151),"")</f>
        <v/>
      </c>
      <c r="K151" s="19" t="n"/>
      <c r="L151" s="34">
        <f>IF(J151="","",SUM($J$5:J151))</f>
        <v/>
      </c>
      <c r="M151" s="35">
        <f>IF(J151="","",IF(J151&gt;0,1,0))</f>
        <v/>
      </c>
      <c r="Q151" s="37">
        <f>IF(L151="","",MAX(0,MAX($L$5:L151))-L151)</f>
        <v/>
      </c>
    </row>
    <row r="152">
      <c r="A152" s="19" t="n">
        <v>148</v>
      </c>
      <c r="B152" s="19" t="n"/>
      <c r="C152" s="19" t="n"/>
      <c r="D152" s="19" t="n"/>
      <c r="E152" s="56" t="n"/>
      <c r="F152" s="56" t="n"/>
      <c r="G152" s="56" t="n"/>
      <c r="H152" s="56" t="n"/>
      <c r="I152" s="19" t="n"/>
      <c r="J152" s="34">
        <f>IF(AND(E152&lt;&gt;"",F152&lt;&gt;"",G152&lt;&gt;"",E152&lt;&gt;F152),(IF(I152="Short",E152-G152,G152-E152)-N(H152))/ABS(E152-F152),"")</f>
        <v/>
      </c>
      <c r="K152" s="19" t="n"/>
      <c r="L152" s="34">
        <f>IF(J152="","",SUM($J$5:J152))</f>
        <v/>
      </c>
      <c r="M152" s="35">
        <f>IF(J152="","",IF(J152&gt;0,1,0))</f>
        <v/>
      </c>
      <c r="Q152" s="37">
        <f>IF(L152="","",MAX(0,MAX($L$5:L152))-L152)</f>
        <v/>
      </c>
    </row>
    <row r="153">
      <c r="A153" s="19" t="n">
        <v>149</v>
      </c>
      <c r="B153" s="19" t="n"/>
      <c r="C153" s="19" t="n"/>
      <c r="D153" s="19" t="n"/>
      <c r="E153" s="56" t="n"/>
      <c r="F153" s="56" t="n"/>
      <c r="G153" s="56" t="n"/>
      <c r="H153" s="56" t="n"/>
      <c r="I153" s="19" t="n"/>
      <c r="J153" s="34">
        <f>IF(AND(E153&lt;&gt;"",F153&lt;&gt;"",G153&lt;&gt;"",E153&lt;&gt;F153),(IF(I153="Short",E153-G153,G153-E153)-N(H153))/ABS(E153-F153),"")</f>
        <v/>
      </c>
      <c r="K153" s="19" t="n"/>
      <c r="L153" s="34">
        <f>IF(J153="","",SUM($J$5:J153))</f>
        <v/>
      </c>
      <c r="M153" s="35">
        <f>IF(J153="","",IF(J153&gt;0,1,0))</f>
        <v/>
      </c>
      <c r="Q153" s="37">
        <f>IF(L153="","",MAX(0,MAX($L$5:L153))-L153)</f>
        <v/>
      </c>
    </row>
    <row r="154">
      <c r="A154" s="19" t="n">
        <v>150</v>
      </c>
      <c r="B154" s="19" t="n"/>
      <c r="C154" s="19" t="n"/>
      <c r="D154" s="19" t="n"/>
      <c r="E154" s="56" t="n"/>
      <c r="F154" s="56" t="n"/>
      <c r="G154" s="56" t="n"/>
      <c r="H154" s="56" t="n"/>
      <c r="I154" s="19" t="n"/>
      <c r="J154" s="34">
        <f>IF(AND(E154&lt;&gt;"",F154&lt;&gt;"",G154&lt;&gt;"",E154&lt;&gt;F154),(IF(I154="Short",E154-G154,G154-E154)-N(H154))/ABS(E154-F154),"")</f>
        <v/>
      </c>
      <c r="K154" s="19" t="n"/>
      <c r="L154" s="34">
        <f>IF(J154="","",SUM($J$5:J154))</f>
        <v/>
      </c>
      <c r="M154" s="35">
        <f>IF(J154="","",IF(J154&gt;0,1,0))</f>
        <v/>
      </c>
      <c r="Q154" s="37">
        <f>IF(L154="","",MAX(0,MAX($L$5:L154))-L154)</f>
        <v/>
      </c>
    </row>
    <row r="155">
      <c r="A155" s="19" t="n">
        <v>151</v>
      </c>
      <c r="B155" s="19" t="n"/>
      <c r="C155" s="19" t="n"/>
      <c r="D155" s="19" t="n"/>
      <c r="E155" s="56" t="n"/>
      <c r="F155" s="56" t="n"/>
      <c r="G155" s="56" t="n"/>
      <c r="H155" s="56" t="n"/>
      <c r="I155" s="19" t="n"/>
      <c r="J155" s="34">
        <f>IF(AND(E155&lt;&gt;"",F155&lt;&gt;"",G155&lt;&gt;"",E155&lt;&gt;F155),(IF(I155="Short",E155-G155,G155-E155)-N(H155))/ABS(E155-F155),"")</f>
        <v/>
      </c>
      <c r="K155" s="19" t="n"/>
      <c r="L155" s="34">
        <f>IF(J155="","",SUM($J$5:J155))</f>
        <v/>
      </c>
      <c r="M155" s="35">
        <f>IF(J155="","",IF(J155&gt;0,1,0))</f>
        <v/>
      </c>
      <c r="Q155" s="37">
        <f>IF(L155="","",MAX(0,MAX($L$5:L155))-L155)</f>
        <v/>
      </c>
    </row>
    <row r="156">
      <c r="A156" s="19" t="n">
        <v>152</v>
      </c>
      <c r="B156" s="19" t="n"/>
      <c r="C156" s="19" t="n"/>
      <c r="D156" s="19" t="n"/>
      <c r="E156" s="56" t="n"/>
      <c r="F156" s="56" t="n"/>
      <c r="G156" s="56" t="n"/>
      <c r="H156" s="56" t="n"/>
      <c r="I156" s="19" t="n"/>
      <c r="J156" s="34">
        <f>IF(AND(E156&lt;&gt;"",F156&lt;&gt;"",G156&lt;&gt;"",E156&lt;&gt;F156),(IF(I156="Short",E156-G156,G156-E156)-N(H156))/ABS(E156-F156),"")</f>
        <v/>
      </c>
      <c r="K156" s="19" t="n"/>
      <c r="L156" s="34">
        <f>IF(J156="","",SUM($J$5:J156))</f>
        <v/>
      </c>
      <c r="M156" s="35">
        <f>IF(J156="","",IF(J156&gt;0,1,0))</f>
        <v/>
      </c>
      <c r="Q156" s="37">
        <f>IF(L156="","",MAX(0,MAX($L$5:L156))-L156)</f>
        <v/>
      </c>
    </row>
    <row r="157">
      <c r="A157" s="19" t="n">
        <v>153</v>
      </c>
      <c r="B157" s="19" t="n"/>
      <c r="C157" s="19" t="n"/>
      <c r="D157" s="19" t="n"/>
      <c r="E157" s="56" t="n"/>
      <c r="F157" s="56" t="n"/>
      <c r="G157" s="56" t="n"/>
      <c r="H157" s="56" t="n"/>
      <c r="I157" s="19" t="n"/>
      <c r="J157" s="34">
        <f>IF(AND(E157&lt;&gt;"",F157&lt;&gt;"",G157&lt;&gt;"",E157&lt;&gt;F157),(IF(I157="Short",E157-G157,G157-E157)-N(H157))/ABS(E157-F157),"")</f>
        <v/>
      </c>
      <c r="K157" s="19" t="n"/>
      <c r="L157" s="34">
        <f>IF(J157="","",SUM($J$5:J157))</f>
        <v/>
      </c>
      <c r="M157" s="35">
        <f>IF(J157="","",IF(J157&gt;0,1,0))</f>
        <v/>
      </c>
      <c r="Q157" s="37">
        <f>IF(L157="","",MAX(0,MAX($L$5:L157))-L157)</f>
        <v/>
      </c>
    </row>
    <row r="158">
      <c r="A158" s="19" t="n">
        <v>154</v>
      </c>
      <c r="B158" s="19" t="n"/>
      <c r="C158" s="19" t="n"/>
      <c r="D158" s="19" t="n"/>
      <c r="E158" s="56" t="n"/>
      <c r="F158" s="56" t="n"/>
      <c r="G158" s="56" t="n"/>
      <c r="H158" s="56" t="n"/>
      <c r="I158" s="19" t="n"/>
      <c r="J158" s="34">
        <f>IF(AND(E158&lt;&gt;"",F158&lt;&gt;"",G158&lt;&gt;"",E158&lt;&gt;F158),(IF(I158="Short",E158-G158,G158-E158)-N(H158))/ABS(E158-F158),"")</f>
        <v/>
      </c>
      <c r="K158" s="19" t="n"/>
      <c r="L158" s="34">
        <f>IF(J158="","",SUM($J$5:J158))</f>
        <v/>
      </c>
      <c r="M158" s="35">
        <f>IF(J158="","",IF(J158&gt;0,1,0))</f>
        <v/>
      </c>
      <c r="Q158" s="37">
        <f>IF(L158="","",MAX(0,MAX($L$5:L158))-L158)</f>
        <v/>
      </c>
    </row>
    <row r="159">
      <c r="A159" s="19" t="n">
        <v>155</v>
      </c>
      <c r="B159" s="19" t="n"/>
      <c r="C159" s="19" t="n"/>
      <c r="D159" s="19" t="n"/>
      <c r="E159" s="56" t="n"/>
      <c r="F159" s="56" t="n"/>
      <c r="G159" s="56" t="n"/>
      <c r="H159" s="56" t="n"/>
      <c r="I159" s="19" t="n"/>
      <c r="J159" s="34">
        <f>IF(AND(E159&lt;&gt;"",F159&lt;&gt;"",G159&lt;&gt;"",E159&lt;&gt;F159),(IF(I159="Short",E159-G159,G159-E159)-N(H159))/ABS(E159-F159),"")</f>
        <v/>
      </c>
      <c r="K159" s="19" t="n"/>
      <c r="L159" s="34">
        <f>IF(J159="","",SUM($J$5:J159))</f>
        <v/>
      </c>
      <c r="M159" s="35">
        <f>IF(J159="","",IF(J159&gt;0,1,0))</f>
        <v/>
      </c>
      <c r="Q159" s="37">
        <f>IF(L159="","",MAX(0,MAX($L$5:L159))-L159)</f>
        <v/>
      </c>
    </row>
    <row r="160">
      <c r="A160" s="19" t="n">
        <v>156</v>
      </c>
      <c r="B160" s="19" t="n"/>
      <c r="C160" s="19" t="n"/>
      <c r="D160" s="19" t="n"/>
      <c r="E160" s="56" t="n"/>
      <c r="F160" s="56" t="n"/>
      <c r="G160" s="56" t="n"/>
      <c r="H160" s="56" t="n"/>
      <c r="I160" s="19" t="n"/>
      <c r="J160" s="34">
        <f>IF(AND(E160&lt;&gt;"",F160&lt;&gt;"",G160&lt;&gt;"",E160&lt;&gt;F160),(IF(I160="Short",E160-G160,G160-E160)-N(H160))/ABS(E160-F160),"")</f>
        <v/>
      </c>
      <c r="K160" s="19" t="n"/>
      <c r="L160" s="34">
        <f>IF(J160="","",SUM($J$5:J160))</f>
        <v/>
      </c>
      <c r="M160" s="35">
        <f>IF(J160="","",IF(J160&gt;0,1,0))</f>
        <v/>
      </c>
      <c r="Q160" s="37">
        <f>IF(L160="","",MAX(0,MAX($L$5:L160))-L160)</f>
        <v/>
      </c>
    </row>
    <row r="161">
      <c r="A161" s="19" t="n">
        <v>157</v>
      </c>
      <c r="B161" s="19" t="n"/>
      <c r="C161" s="19" t="n"/>
      <c r="D161" s="19" t="n"/>
      <c r="E161" s="56" t="n"/>
      <c r="F161" s="56" t="n"/>
      <c r="G161" s="56" t="n"/>
      <c r="H161" s="56" t="n"/>
      <c r="I161" s="19" t="n"/>
      <c r="J161" s="34">
        <f>IF(AND(E161&lt;&gt;"",F161&lt;&gt;"",G161&lt;&gt;"",E161&lt;&gt;F161),(IF(I161="Short",E161-G161,G161-E161)-N(H161))/ABS(E161-F161),"")</f>
        <v/>
      </c>
      <c r="K161" s="19" t="n"/>
      <c r="L161" s="34">
        <f>IF(J161="","",SUM($J$5:J161))</f>
        <v/>
      </c>
      <c r="M161" s="35">
        <f>IF(J161="","",IF(J161&gt;0,1,0))</f>
        <v/>
      </c>
      <c r="Q161" s="37">
        <f>IF(L161="","",MAX(0,MAX($L$5:L161))-L161)</f>
        <v/>
      </c>
    </row>
    <row r="162">
      <c r="A162" s="19" t="n">
        <v>158</v>
      </c>
      <c r="B162" s="19" t="n"/>
      <c r="C162" s="19" t="n"/>
      <c r="D162" s="19" t="n"/>
      <c r="E162" s="56" t="n"/>
      <c r="F162" s="56" t="n"/>
      <c r="G162" s="56" t="n"/>
      <c r="H162" s="56" t="n"/>
      <c r="I162" s="19" t="n"/>
      <c r="J162" s="34">
        <f>IF(AND(E162&lt;&gt;"",F162&lt;&gt;"",G162&lt;&gt;"",E162&lt;&gt;F162),(IF(I162="Short",E162-G162,G162-E162)-N(H162))/ABS(E162-F162),"")</f>
        <v/>
      </c>
      <c r="K162" s="19" t="n"/>
      <c r="L162" s="34">
        <f>IF(J162="","",SUM($J$5:J162))</f>
        <v/>
      </c>
      <c r="M162" s="35">
        <f>IF(J162="","",IF(J162&gt;0,1,0))</f>
        <v/>
      </c>
      <c r="Q162" s="37">
        <f>IF(L162="","",MAX(0,MAX($L$5:L162))-L162)</f>
        <v/>
      </c>
    </row>
    <row r="163">
      <c r="A163" s="19" t="n">
        <v>159</v>
      </c>
      <c r="B163" s="19" t="n"/>
      <c r="C163" s="19" t="n"/>
      <c r="D163" s="19" t="n"/>
      <c r="E163" s="56" t="n"/>
      <c r="F163" s="56" t="n"/>
      <c r="G163" s="56" t="n"/>
      <c r="H163" s="56" t="n"/>
      <c r="I163" s="19" t="n"/>
      <c r="J163" s="34">
        <f>IF(AND(E163&lt;&gt;"",F163&lt;&gt;"",G163&lt;&gt;"",E163&lt;&gt;F163),(IF(I163="Short",E163-G163,G163-E163)-N(H163))/ABS(E163-F163),"")</f>
        <v/>
      </c>
      <c r="K163" s="19" t="n"/>
      <c r="L163" s="34">
        <f>IF(J163="","",SUM($J$5:J163))</f>
        <v/>
      </c>
      <c r="M163" s="35">
        <f>IF(J163="","",IF(J163&gt;0,1,0))</f>
        <v/>
      </c>
      <c r="Q163" s="37">
        <f>IF(L163="","",MAX(0,MAX($L$5:L163))-L163)</f>
        <v/>
      </c>
    </row>
    <row r="164">
      <c r="A164" s="19" t="n">
        <v>160</v>
      </c>
      <c r="B164" s="19" t="n"/>
      <c r="C164" s="19" t="n"/>
      <c r="D164" s="19" t="n"/>
      <c r="E164" s="56" t="n"/>
      <c r="F164" s="56" t="n"/>
      <c r="G164" s="56" t="n"/>
      <c r="H164" s="56" t="n"/>
      <c r="I164" s="19" t="n"/>
      <c r="J164" s="34">
        <f>IF(AND(E164&lt;&gt;"",F164&lt;&gt;"",G164&lt;&gt;"",E164&lt;&gt;F164),(IF(I164="Short",E164-G164,G164-E164)-N(H164))/ABS(E164-F164),"")</f>
        <v/>
      </c>
      <c r="K164" s="19" t="n"/>
      <c r="L164" s="34">
        <f>IF(J164="","",SUM($J$5:J164))</f>
        <v/>
      </c>
      <c r="M164" s="35">
        <f>IF(J164="","",IF(J164&gt;0,1,0))</f>
        <v/>
      </c>
      <c r="Q164" s="37">
        <f>IF(L164="","",MAX(0,MAX($L$5:L164))-L164)</f>
        <v/>
      </c>
    </row>
    <row r="165">
      <c r="A165" s="19" t="n">
        <v>161</v>
      </c>
      <c r="B165" s="19" t="n"/>
      <c r="C165" s="19" t="n"/>
      <c r="D165" s="19" t="n"/>
      <c r="E165" s="56" t="n"/>
      <c r="F165" s="56" t="n"/>
      <c r="G165" s="56" t="n"/>
      <c r="H165" s="56" t="n"/>
      <c r="I165" s="19" t="n"/>
      <c r="J165" s="34">
        <f>IF(AND(E165&lt;&gt;"",F165&lt;&gt;"",G165&lt;&gt;"",E165&lt;&gt;F165),(IF(I165="Short",E165-G165,G165-E165)-N(H165))/ABS(E165-F165),"")</f>
        <v/>
      </c>
      <c r="K165" s="19" t="n"/>
      <c r="L165" s="34">
        <f>IF(J165="","",SUM($J$5:J165))</f>
        <v/>
      </c>
      <c r="M165" s="35">
        <f>IF(J165="","",IF(J165&gt;0,1,0))</f>
        <v/>
      </c>
      <c r="Q165" s="37">
        <f>IF(L165="","",MAX(0,MAX($L$5:L165))-L165)</f>
        <v/>
      </c>
    </row>
    <row r="166">
      <c r="A166" s="19" t="n">
        <v>162</v>
      </c>
      <c r="B166" s="19" t="n"/>
      <c r="C166" s="19" t="n"/>
      <c r="D166" s="19" t="n"/>
      <c r="E166" s="56" t="n"/>
      <c r="F166" s="56" t="n"/>
      <c r="G166" s="56" t="n"/>
      <c r="H166" s="56" t="n"/>
      <c r="I166" s="19" t="n"/>
      <c r="J166" s="34">
        <f>IF(AND(E166&lt;&gt;"",F166&lt;&gt;"",G166&lt;&gt;"",E166&lt;&gt;F166),(IF(I166="Short",E166-G166,G166-E166)-N(H166))/ABS(E166-F166),"")</f>
        <v/>
      </c>
      <c r="K166" s="19" t="n"/>
      <c r="L166" s="34">
        <f>IF(J166="","",SUM($J$5:J166))</f>
        <v/>
      </c>
      <c r="M166" s="35">
        <f>IF(J166="","",IF(J166&gt;0,1,0))</f>
        <v/>
      </c>
      <c r="Q166" s="37">
        <f>IF(L166="","",MAX(0,MAX($L$5:L166))-L166)</f>
        <v/>
      </c>
    </row>
    <row r="167">
      <c r="A167" s="19" t="n">
        <v>163</v>
      </c>
      <c r="B167" s="19" t="n"/>
      <c r="C167" s="19" t="n"/>
      <c r="D167" s="19" t="n"/>
      <c r="E167" s="56" t="n"/>
      <c r="F167" s="56" t="n"/>
      <c r="G167" s="56" t="n"/>
      <c r="H167" s="56" t="n"/>
      <c r="I167" s="19" t="n"/>
      <c r="J167" s="34">
        <f>IF(AND(E167&lt;&gt;"",F167&lt;&gt;"",G167&lt;&gt;"",E167&lt;&gt;F167),(IF(I167="Short",E167-G167,G167-E167)-N(H167))/ABS(E167-F167),"")</f>
        <v/>
      </c>
      <c r="K167" s="19" t="n"/>
      <c r="L167" s="34">
        <f>IF(J167="","",SUM($J$5:J167))</f>
        <v/>
      </c>
      <c r="M167" s="35">
        <f>IF(J167="","",IF(J167&gt;0,1,0))</f>
        <v/>
      </c>
      <c r="Q167" s="37">
        <f>IF(L167="","",MAX(0,MAX($L$5:L167))-L167)</f>
        <v/>
      </c>
    </row>
    <row r="168">
      <c r="A168" s="19" t="n">
        <v>164</v>
      </c>
      <c r="B168" s="19" t="n"/>
      <c r="C168" s="19" t="n"/>
      <c r="D168" s="19" t="n"/>
      <c r="E168" s="56" t="n"/>
      <c r="F168" s="56" t="n"/>
      <c r="G168" s="56" t="n"/>
      <c r="H168" s="56" t="n"/>
      <c r="I168" s="19" t="n"/>
      <c r="J168" s="34">
        <f>IF(AND(E168&lt;&gt;"",F168&lt;&gt;"",G168&lt;&gt;"",E168&lt;&gt;F168),(IF(I168="Short",E168-G168,G168-E168)-N(H168))/ABS(E168-F168),"")</f>
        <v/>
      </c>
      <c r="K168" s="19" t="n"/>
      <c r="L168" s="34">
        <f>IF(J168="","",SUM($J$5:J168))</f>
        <v/>
      </c>
      <c r="M168" s="35">
        <f>IF(J168="","",IF(J168&gt;0,1,0))</f>
        <v/>
      </c>
      <c r="Q168" s="37">
        <f>IF(L168="","",MAX(0,MAX($L$5:L168))-L168)</f>
        <v/>
      </c>
    </row>
    <row r="169">
      <c r="A169" s="19" t="n">
        <v>165</v>
      </c>
      <c r="B169" s="19" t="n"/>
      <c r="C169" s="19" t="n"/>
      <c r="D169" s="19" t="n"/>
      <c r="E169" s="56" t="n"/>
      <c r="F169" s="56" t="n"/>
      <c r="G169" s="56" t="n"/>
      <c r="H169" s="56" t="n"/>
      <c r="I169" s="19" t="n"/>
      <c r="J169" s="34">
        <f>IF(AND(E169&lt;&gt;"",F169&lt;&gt;"",G169&lt;&gt;"",E169&lt;&gt;F169),(IF(I169="Short",E169-G169,G169-E169)-N(H169))/ABS(E169-F169),"")</f>
        <v/>
      </c>
      <c r="K169" s="19" t="n"/>
      <c r="L169" s="34">
        <f>IF(J169="","",SUM($J$5:J169))</f>
        <v/>
      </c>
      <c r="M169" s="35">
        <f>IF(J169="","",IF(J169&gt;0,1,0))</f>
        <v/>
      </c>
      <c r="Q169" s="37">
        <f>IF(L169="","",MAX(0,MAX($L$5:L169))-L169)</f>
        <v/>
      </c>
    </row>
    <row r="170">
      <c r="A170" s="19" t="n">
        <v>166</v>
      </c>
      <c r="B170" s="19" t="n"/>
      <c r="C170" s="19" t="n"/>
      <c r="D170" s="19" t="n"/>
      <c r="E170" s="56" t="n"/>
      <c r="F170" s="56" t="n"/>
      <c r="G170" s="56" t="n"/>
      <c r="H170" s="56" t="n"/>
      <c r="I170" s="19" t="n"/>
      <c r="J170" s="34">
        <f>IF(AND(E170&lt;&gt;"",F170&lt;&gt;"",G170&lt;&gt;"",E170&lt;&gt;F170),(IF(I170="Short",E170-G170,G170-E170)-N(H170))/ABS(E170-F170),"")</f>
        <v/>
      </c>
      <c r="K170" s="19" t="n"/>
      <c r="L170" s="34">
        <f>IF(J170="","",SUM($J$5:J170))</f>
        <v/>
      </c>
      <c r="M170" s="35">
        <f>IF(J170="","",IF(J170&gt;0,1,0))</f>
        <v/>
      </c>
      <c r="Q170" s="37">
        <f>IF(L170="","",MAX(0,MAX($L$5:L170))-L170)</f>
        <v/>
      </c>
    </row>
    <row r="171">
      <c r="A171" s="19" t="n">
        <v>167</v>
      </c>
      <c r="B171" s="19" t="n"/>
      <c r="C171" s="19" t="n"/>
      <c r="D171" s="19" t="n"/>
      <c r="E171" s="56" t="n"/>
      <c r="F171" s="56" t="n"/>
      <c r="G171" s="56" t="n"/>
      <c r="H171" s="56" t="n"/>
      <c r="I171" s="19" t="n"/>
      <c r="J171" s="34">
        <f>IF(AND(E171&lt;&gt;"",F171&lt;&gt;"",G171&lt;&gt;"",E171&lt;&gt;F171),(IF(I171="Short",E171-G171,G171-E171)-N(H171))/ABS(E171-F171),"")</f>
        <v/>
      </c>
      <c r="K171" s="19" t="n"/>
      <c r="L171" s="34">
        <f>IF(J171="","",SUM($J$5:J171))</f>
        <v/>
      </c>
      <c r="M171" s="35">
        <f>IF(J171="","",IF(J171&gt;0,1,0))</f>
        <v/>
      </c>
      <c r="Q171" s="37">
        <f>IF(L171="","",MAX(0,MAX($L$5:L171))-L171)</f>
        <v/>
      </c>
    </row>
    <row r="172">
      <c r="A172" s="19" t="n">
        <v>168</v>
      </c>
      <c r="B172" s="19" t="n"/>
      <c r="C172" s="19" t="n"/>
      <c r="D172" s="19" t="n"/>
      <c r="E172" s="56" t="n"/>
      <c r="F172" s="56" t="n"/>
      <c r="G172" s="56" t="n"/>
      <c r="H172" s="56" t="n"/>
      <c r="I172" s="19" t="n"/>
      <c r="J172" s="34">
        <f>IF(AND(E172&lt;&gt;"",F172&lt;&gt;"",G172&lt;&gt;"",E172&lt;&gt;F172),(IF(I172="Short",E172-G172,G172-E172)-N(H172))/ABS(E172-F172),"")</f>
        <v/>
      </c>
      <c r="K172" s="19" t="n"/>
      <c r="L172" s="34">
        <f>IF(J172="","",SUM($J$5:J172))</f>
        <v/>
      </c>
      <c r="M172" s="35">
        <f>IF(J172="","",IF(J172&gt;0,1,0))</f>
        <v/>
      </c>
      <c r="Q172" s="37">
        <f>IF(L172="","",MAX(0,MAX($L$5:L172))-L172)</f>
        <v/>
      </c>
    </row>
    <row r="173">
      <c r="A173" s="19" t="n">
        <v>169</v>
      </c>
      <c r="B173" s="19" t="n"/>
      <c r="C173" s="19" t="n"/>
      <c r="D173" s="19" t="n"/>
      <c r="E173" s="56" t="n"/>
      <c r="F173" s="56" t="n"/>
      <c r="G173" s="56" t="n"/>
      <c r="H173" s="56" t="n"/>
      <c r="I173" s="19" t="n"/>
      <c r="J173" s="34">
        <f>IF(AND(E173&lt;&gt;"",F173&lt;&gt;"",G173&lt;&gt;"",E173&lt;&gt;F173),(IF(I173="Short",E173-G173,G173-E173)-N(H173))/ABS(E173-F173),"")</f>
        <v/>
      </c>
      <c r="K173" s="19" t="n"/>
      <c r="L173" s="34">
        <f>IF(J173="","",SUM($J$5:J173))</f>
        <v/>
      </c>
      <c r="M173" s="35">
        <f>IF(J173="","",IF(J173&gt;0,1,0))</f>
        <v/>
      </c>
      <c r="Q173" s="37">
        <f>IF(L173="","",MAX(0,MAX($L$5:L173))-L173)</f>
        <v/>
      </c>
    </row>
    <row r="174">
      <c r="A174" s="19" t="n">
        <v>170</v>
      </c>
      <c r="B174" s="19" t="n"/>
      <c r="C174" s="19" t="n"/>
      <c r="D174" s="19" t="n"/>
      <c r="E174" s="56" t="n"/>
      <c r="F174" s="56" t="n"/>
      <c r="G174" s="56" t="n"/>
      <c r="H174" s="56" t="n"/>
      <c r="I174" s="19" t="n"/>
      <c r="J174" s="34">
        <f>IF(AND(E174&lt;&gt;"",F174&lt;&gt;"",G174&lt;&gt;"",E174&lt;&gt;F174),(IF(I174="Short",E174-G174,G174-E174)-N(H174))/ABS(E174-F174),"")</f>
        <v/>
      </c>
      <c r="K174" s="19" t="n"/>
      <c r="L174" s="34">
        <f>IF(J174="","",SUM($J$5:J174))</f>
        <v/>
      </c>
      <c r="M174" s="35">
        <f>IF(J174="","",IF(J174&gt;0,1,0))</f>
        <v/>
      </c>
      <c r="Q174" s="37">
        <f>IF(L174="","",MAX(0,MAX($L$5:L174))-L174)</f>
        <v/>
      </c>
    </row>
    <row r="175">
      <c r="A175" s="19" t="n">
        <v>171</v>
      </c>
      <c r="B175" s="19" t="n"/>
      <c r="C175" s="19" t="n"/>
      <c r="D175" s="19" t="n"/>
      <c r="E175" s="56" t="n"/>
      <c r="F175" s="56" t="n"/>
      <c r="G175" s="56" t="n"/>
      <c r="H175" s="56" t="n"/>
      <c r="I175" s="19" t="n"/>
      <c r="J175" s="34">
        <f>IF(AND(E175&lt;&gt;"",F175&lt;&gt;"",G175&lt;&gt;"",E175&lt;&gt;F175),(IF(I175="Short",E175-G175,G175-E175)-N(H175))/ABS(E175-F175),"")</f>
        <v/>
      </c>
      <c r="K175" s="19" t="n"/>
      <c r="L175" s="34">
        <f>IF(J175="","",SUM($J$5:J175))</f>
        <v/>
      </c>
      <c r="M175" s="35">
        <f>IF(J175="","",IF(J175&gt;0,1,0))</f>
        <v/>
      </c>
      <c r="Q175" s="37">
        <f>IF(L175="","",MAX(0,MAX($L$5:L175))-L175)</f>
        <v/>
      </c>
    </row>
    <row r="176">
      <c r="A176" s="19" t="n">
        <v>172</v>
      </c>
      <c r="B176" s="19" t="n"/>
      <c r="C176" s="19" t="n"/>
      <c r="D176" s="19" t="n"/>
      <c r="E176" s="56" t="n"/>
      <c r="F176" s="56" t="n"/>
      <c r="G176" s="56" t="n"/>
      <c r="H176" s="56" t="n"/>
      <c r="I176" s="19" t="n"/>
      <c r="J176" s="34">
        <f>IF(AND(E176&lt;&gt;"",F176&lt;&gt;"",G176&lt;&gt;"",E176&lt;&gt;F176),(IF(I176="Short",E176-G176,G176-E176)-N(H176))/ABS(E176-F176),"")</f>
        <v/>
      </c>
      <c r="K176" s="19" t="n"/>
      <c r="L176" s="34">
        <f>IF(J176="","",SUM($J$5:J176))</f>
        <v/>
      </c>
      <c r="M176" s="35">
        <f>IF(J176="","",IF(J176&gt;0,1,0))</f>
        <v/>
      </c>
      <c r="Q176" s="37">
        <f>IF(L176="","",MAX(0,MAX($L$5:L176))-L176)</f>
        <v/>
      </c>
    </row>
    <row r="177">
      <c r="A177" s="19" t="n">
        <v>173</v>
      </c>
      <c r="B177" s="19" t="n"/>
      <c r="C177" s="19" t="n"/>
      <c r="D177" s="19" t="n"/>
      <c r="E177" s="56" t="n"/>
      <c r="F177" s="56" t="n"/>
      <c r="G177" s="56" t="n"/>
      <c r="H177" s="56" t="n"/>
      <c r="I177" s="19" t="n"/>
      <c r="J177" s="34">
        <f>IF(AND(E177&lt;&gt;"",F177&lt;&gt;"",G177&lt;&gt;"",E177&lt;&gt;F177),(IF(I177="Short",E177-G177,G177-E177)-N(H177))/ABS(E177-F177),"")</f>
        <v/>
      </c>
      <c r="K177" s="19" t="n"/>
      <c r="L177" s="34">
        <f>IF(J177="","",SUM($J$5:J177))</f>
        <v/>
      </c>
      <c r="M177" s="35">
        <f>IF(J177="","",IF(J177&gt;0,1,0))</f>
        <v/>
      </c>
      <c r="Q177" s="37">
        <f>IF(L177="","",MAX(0,MAX($L$5:L177))-L177)</f>
        <v/>
      </c>
    </row>
    <row r="178">
      <c r="A178" s="19" t="n">
        <v>174</v>
      </c>
      <c r="B178" s="19" t="n"/>
      <c r="C178" s="19" t="n"/>
      <c r="D178" s="19" t="n"/>
      <c r="E178" s="56" t="n"/>
      <c r="F178" s="56" t="n"/>
      <c r="G178" s="56" t="n"/>
      <c r="H178" s="56" t="n"/>
      <c r="I178" s="19" t="n"/>
      <c r="J178" s="34">
        <f>IF(AND(E178&lt;&gt;"",F178&lt;&gt;"",G178&lt;&gt;"",E178&lt;&gt;F178),(IF(I178="Short",E178-G178,G178-E178)-N(H178))/ABS(E178-F178),"")</f>
        <v/>
      </c>
      <c r="K178" s="19" t="n"/>
      <c r="L178" s="34">
        <f>IF(J178="","",SUM($J$5:J178))</f>
        <v/>
      </c>
      <c r="M178" s="35">
        <f>IF(J178="","",IF(J178&gt;0,1,0))</f>
        <v/>
      </c>
      <c r="Q178" s="37">
        <f>IF(L178="","",MAX(0,MAX($L$5:L178))-L178)</f>
        <v/>
      </c>
    </row>
    <row r="179">
      <c r="A179" s="19" t="n">
        <v>175</v>
      </c>
      <c r="B179" s="19" t="n"/>
      <c r="C179" s="19" t="n"/>
      <c r="D179" s="19" t="n"/>
      <c r="E179" s="56" t="n"/>
      <c r="F179" s="56" t="n"/>
      <c r="G179" s="56" t="n"/>
      <c r="H179" s="56" t="n"/>
      <c r="I179" s="19" t="n"/>
      <c r="J179" s="34">
        <f>IF(AND(E179&lt;&gt;"",F179&lt;&gt;"",G179&lt;&gt;"",E179&lt;&gt;F179),(IF(I179="Short",E179-G179,G179-E179)-N(H179))/ABS(E179-F179),"")</f>
        <v/>
      </c>
      <c r="K179" s="19" t="n"/>
      <c r="L179" s="34">
        <f>IF(J179="","",SUM($J$5:J179))</f>
        <v/>
      </c>
      <c r="M179" s="35">
        <f>IF(J179="","",IF(J179&gt;0,1,0))</f>
        <v/>
      </c>
      <c r="Q179" s="37">
        <f>IF(L179="","",MAX(0,MAX($L$5:L179))-L179)</f>
        <v/>
      </c>
    </row>
    <row r="180">
      <c r="A180" s="19" t="n">
        <v>176</v>
      </c>
      <c r="B180" s="19" t="n"/>
      <c r="C180" s="19" t="n"/>
      <c r="D180" s="19" t="n"/>
      <c r="E180" s="56" t="n"/>
      <c r="F180" s="56" t="n"/>
      <c r="G180" s="56" t="n"/>
      <c r="H180" s="56" t="n"/>
      <c r="I180" s="19" t="n"/>
      <c r="J180" s="34">
        <f>IF(AND(E180&lt;&gt;"",F180&lt;&gt;"",G180&lt;&gt;"",E180&lt;&gt;F180),(IF(I180="Short",E180-G180,G180-E180)-N(H180))/ABS(E180-F180),"")</f>
        <v/>
      </c>
      <c r="K180" s="19" t="n"/>
      <c r="L180" s="34">
        <f>IF(J180="","",SUM($J$5:J180))</f>
        <v/>
      </c>
      <c r="M180" s="35">
        <f>IF(J180="","",IF(J180&gt;0,1,0))</f>
        <v/>
      </c>
      <c r="Q180" s="37">
        <f>IF(L180="","",MAX(0,MAX($L$5:L180))-L180)</f>
        <v/>
      </c>
    </row>
    <row r="181">
      <c r="A181" s="19" t="n">
        <v>177</v>
      </c>
      <c r="B181" s="19" t="n"/>
      <c r="C181" s="19" t="n"/>
      <c r="D181" s="19" t="n"/>
      <c r="E181" s="56" t="n"/>
      <c r="F181" s="56" t="n"/>
      <c r="G181" s="56" t="n"/>
      <c r="H181" s="56" t="n"/>
      <c r="I181" s="19" t="n"/>
      <c r="J181" s="34">
        <f>IF(AND(E181&lt;&gt;"",F181&lt;&gt;"",G181&lt;&gt;"",E181&lt;&gt;F181),(IF(I181="Short",E181-G181,G181-E181)-N(H181))/ABS(E181-F181),"")</f>
        <v/>
      </c>
      <c r="K181" s="19" t="n"/>
      <c r="L181" s="34">
        <f>IF(J181="","",SUM($J$5:J181))</f>
        <v/>
      </c>
      <c r="M181" s="35">
        <f>IF(J181="","",IF(J181&gt;0,1,0))</f>
        <v/>
      </c>
      <c r="Q181" s="37">
        <f>IF(L181="","",MAX(0,MAX($L$5:L181))-L181)</f>
        <v/>
      </c>
    </row>
    <row r="182">
      <c r="A182" s="19" t="n">
        <v>178</v>
      </c>
      <c r="B182" s="19" t="n"/>
      <c r="C182" s="19" t="n"/>
      <c r="D182" s="19" t="n"/>
      <c r="E182" s="56" t="n"/>
      <c r="F182" s="56" t="n"/>
      <c r="G182" s="56" t="n"/>
      <c r="H182" s="56" t="n"/>
      <c r="I182" s="19" t="n"/>
      <c r="J182" s="34">
        <f>IF(AND(E182&lt;&gt;"",F182&lt;&gt;"",G182&lt;&gt;"",E182&lt;&gt;F182),(IF(I182="Short",E182-G182,G182-E182)-N(H182))/ABS(E182-F182),"")</f>
        <v/>
      </c>
      <c r="K182" s="19" t="n"/>
      <c r="L182" s="34">
        <f>IF(J182="","",SUM($J$5:J182))</f>
        <v/>
      </c>
      <c r="M182" s="35">
        <f>IF(J182="","",IF(J182&gt;0,1,0))</f>
        <v/>
      </c>
      <c r="Q182" s="37">
        <f>IF(L182="","",MAX(0,MAX($L$5:L182))-L182)</f>
        <v/>
      </c>
    </row>
    <row r="183">
      <c r="A183" s="19" t="n">
        <v>179</v>
      </c>
      <c r="B183" s="19" t="n"/>
      <c r="C183" s="19" t="n"/>
      <c r="D183" s="19" t="n"/>
      <c r="E183" s="56" t="n"/>
      <c r="F183" s="56" t="n"/>
      <c r="G183" s="56" t="n"/>
      <c r="H183" s="56" t="n"/>
      <c r="I183" s="19" t="n"/>
      <c r="J183" s="34">
        <f>IF(AND(E183&lt;&gt;"",F183&lt;&gt;"",G183&lt;&gt;"",E183&lt;&gt;F183),(IF(I183="Short",E183-G183,G183-E183)-N(H183))/ABS(E183-F183),"")</f>
        <v/>
      </c>
      <c r="K183" s="19" t="n"/>
      <c r="L183" s="34">
        <f>IF(J183="","",SUM($J$5:J183))</f>
        <v/>
      </c>
      <c r="M183" s="35">
        <f>IF(J183="","",IF(J183&gt;0,1,0))</f>
        <v/>
      </c>
      <c r="Q183" s="37">
        <f>IF(L183="","",MAX(0,MAX($L$5:L183))-L183)</f>
        <v/>
      </c>
    </row>
    <row r="184">
      <c r="A184" s="19" t="n">
        <v>180</v>
      </c>
      <c r="B184" s="19" t="n"/>
      <c r="C184" s="19" t="n"/>
      <c r="D184" s="19" t="n"/>
      <c r="E184" s="56" t="n"/>
      <c r="F184" s="56" t="n"/>
      <c r="G184" s="56" t="n"/>
      <c r="H184" s="56" t="n"/>
      <c r="I184" s="19" t="n"/>
      <c r="J184" s="34">
        <f>IF(AND(E184&lt;&gt;"",F184&lt;&gt;"",G184&lt;&gt;"",E184&lt;&gt;F184),(IF(I184="Short",E184-G184,G184-E184)-N(H184))/ABS(E184-F184),"")</f>
        <v/>
      </c>
      <c r="K184" s="19" t="n"/>
      <c r="L184" s="34">
        <f>IF(J184="","",SUM($J$5:J184))</f>
        <v/>
      </c>
      <c r="M184" s="35">
        <f>IF(J184="","",IF(J184&gt;0,1,0))</f>
        <v/>
      </c>
      <c r="Q184" s="37">
        <f>IF(L184="","",MAX(0,MAX($L$5:L184))-L184)</f>
        <v/>
      </c>
    </row>
    <row r="185">
      <c r="A185" s="19" t="n">
        <v>181</v>
      </c>
      <c r="B185" s="19" t="n"/>
      <c r="C185" s="19" t="n"/>
      <c r="D185" s="19" t="n"/>
      <c r="E185" s="56" t="n"/>
      <c r="F185" s="56" t="n"/>
      <c r="G185" s="56" t="n"/>
      <c r="H185" s="56" t="n"/>
      <c r="I185" s="19" t="n"/>
      <c r="J185" s="34">
        <f>IF(AND(E185&lt;&gt;"",F185&lt;&gt;"",G185&lt;&gt;"",E185&lt;&gt;F185),(IF(I185="Short",E185-G185,G185-E185)-N(H185))/ABS(E185-F185),"")</f>
        <v/>
      </c>
      <c r="K185" s="19" t="n"/>
      <c r="L185" s="34">
        <f>IF(J185="","",SUM($J$5:J185))</f>
        <v/>
      </c>
      <c r="M185" s="35">
        <f>IF(J185="","",IF(J185&gt;0,1,0))</f>
        <v/>
      </c>
      <c r="Q185" s="37">
        <f>IF(L185="","",MAX(0,MAX($L$5:L185))-L185)</f>
        <v/>
      </c>
    </row>
    <row r="186">
      <c r="A186" s="19" t="n">
        <v>182</v>
      </c>
      <c r="B186" s="19" t="n"/>
      <c r="C186" s="19" t="n"/>
      <c r="D186" s="19" t="n"/>
      <c r="E186" s="56" t="n"/>
      <c r="F186" s="56" t="n"/>
      <c r="G186" s="56" t="n"/>
      <c r="H186" s="56" t="n"/>
      <c r="I186" s="19" t="n"/>
      <c r="J186" s="34">
        <f>IF(AND(E186&lt;&gt;"",F186&lt;&gt;"",G186&lt;&gt;"",E186&lt;&gt;F186),(IF(I186="Short",E186-G186,G186-E186)-N(H186))/ABS(E186-F186),"")</f>
        <v/>
      </c>
      <c r="K186" s="19" t="n"/>
      <c r="L186" s="34">
        <f>IF(J186="","",SUM($J$5:J186))</f>
        <v/>
      </c>
      <c r="M186" s="35">
        <f>IF(J186="","",IF(J186&gt;0,1,0))</f>
        <v/>
      </c>
      <c r="Q186" s="37">
        <f>IF(L186="","",MAX(0,MAX($L$5:L186))-L186)</f>
        <v/>
      </c>
    </row>
    <row r="187">
      <c r="A187" s="19" t="n">
        <v>183</v>
      </c>
      <c r="B187" s="19" t="n"/>
      <c r="C187" s="19" t="n"/>
      <c r="D187" s="19" t="n"/>
      <c r="E187" s="56" t="n"/>
      <c r="F187" s="56" t="n"/>
      <c r="G187" s="56" t="n"/>
      <c r="H187" s="56" t="n"/>
      <c r="I187" s="19" t="n"/>
      <c r="J187" s="34">
        <f>IF(AND(E187&lt;&gt;"",F187&lt;&gt;"",G187&lt;&gt;"",E187&lt;&gt;F187),(IF(I187="Short",E187-G187,G187-E187)-N(H187))/ABS(E187-F187),"")</f>
        <v/>
      </c>
      <c r="K187" s="19" t="n"/>
      <c r="L187" s="34">
        <f>IF(J187="","",SUM($J$5:J187))</f>
        <v/>
      </c>
      <c r="M187" s="35">
        <f>IF(J187="","",IF(J187&gt;0,1,0))</f>
        <v/>
      </c>
      <c r="Q187" s="37">
        <f>IF(L187="","",MAX(0,MAX($L$5:L187))-L187)</f>
        <v/>
      </c>
    </row>
    <row r="188">
      <c r="A188" s="19" t="n">
        <v>184</v>
      </c>
      <c r="B188" s="19" t="n"/>
      <c r="C188" s="19" t="n"/>
      <c r="D188" s="19" t="n"/>
      <c r="E188" s="56" t="n"/>
      <c r="F188" s="56" t="n"/>
      <c r="G188" s="56" t="n"/>
      <c r="H188" s="56" t="n"/>
      <c r="I188" s="19" t="n"/>
      <c r="J188" s="34">
        <f>IF(AND(E188&lt;&gt;"",F188&lt;&gt;"",G188&lt;&gt;"",E188&lt;&gt;F188),(IF(I188="Short",E188-G188,G188-E188)-N(H188))/ABS(E188-F188),"")</f>
        <v/>
      </c>
      <c r="K188" s="19" t="n"/>
      <c r="L188" s="34">
        <f>IF(J188="","",SUM($J$5:J188))</f>
        <v/>
      </c>
      <c r="M188" s="35">
        <f>IF(J188="","",IF(J188&gt;0,1,0))</f>
        <v/>
      </c>
      <c r="Q188" s="37">
        <f>IF(L188="","",MAX(0,MAX($L$5:L188))-L188)</f>
        <v/>
      </c>
    </row>
    <row r="189">
      <c r="A189" s="19" t="n">
        <v>185</v>
      </c>
      <c r="B189" s="19" t="n"/>
      <c r="C189" s="19" t="n"/>
      <c r="D189" s="19" t="n"/>
      <c r="E189" s="56" t="n"/>
      <c r="F189" s="56" t="n"/>
      <c r="G189" s="56" t="n"/>
      <c r="H189" s="56" t="n"/>
      <c r="I189" s="19" t="n"/>
      <c r="J189" s="34">
        <f>IF(AND(E189&lt;&gt;"",F189&lt;&gt;"",G189&lt;&gt;"",E189&lt;&gt;F189),(IF(I189="Short",E189-G189,G189-E189)-N(H189))/ABS(E189-F189),"")</f>
        <v/>
      </c>
      <c r="K189" s="19" t="n"/>
      <c r="L189" s="34">
        <f>IF(J189="","",SUM($J$5:J189))</f>
        <v/>
      </c>
      <c r="M189" s="35">
        <f>IF(J189="","",IF(J189&gt;0,1,0))</f>
        <v/>
      </c>
      <c r="Q189" s="37">
        <f>IF(L189="","",MAX(0,MAX($L$5:L189))-L189)</f>
        <v/>
      </c>
    </row>
    <row r="190">
      <c r="A190" s="19" t="n">
        <v>186</v>
      </c>
      <c r="B190" s="19" t="n"/>
      <c r="C190" s="19" t="n"/>
      <c r="D190" s="19" t="n"/>
      <c r="E190" s="56" t="n"/>
      <c r="F190" s="56" t="n"/>
      <c r="G190" s="56" t="n"/>
      <c r="H190" s="56" t="n"/>
      <c r="I190" s="19" t="n"/>
      <c r="J190" s="34">
        <f>IF(AND(E190&lt;&gt;"",F190&lt;&gt;"",G190&lt;&gt;"",E190&lt;&gt;F190),(IF(I190="Short",E190-G190,G190-E190)-N(H190))/ABS(E190-F190),"")</f>
        <v/>
      </c>
      <c r="K190" s="19" t="n"/>
      <c r="L190" s="34">
        <f>IF(J190="","",SUM($J$5:J190))</f>
        <v/>
      </c>
      <c r="M190" s="35">
        <f>IF(J190="","",IF(J190&gt;0,1,0))</f>
        <v/>
      </c>
      <c r="Q190" s="37">
        <f>IF(L190="","",MAX(0,MAX($L$5:L190))-L190)</f>
        <v/>
      </c>
    </row>
    <row r="191">
      <c r="A191" s="19" t="n">
        <v>187</v>
      </c>
      <c r="B191" s="19" t="n"/>
      <c r="C191" s="19" t="n"/>
      <c r="D191" s="19" t="n"/>
      <c r="E191" s="56" t="n"/>
      <c r="F191" s="56" t="n"/>
      <c r="G191" s="56" t="n"/>
      <c r="H191" s="56" t="n"/>
      <c r="I191" s="19" t="n"/>
      <c r="J191" s="34">
        <f>IF(AND(E191&lt;&gt;"",F191&lt;&gt;"",G191&lt;&gt;"",E191&lt;&gt;F191),(IF(I191="Short",E191-G191,G191-E191)-N(H191))/ABS(E191-F191),"")</f>
        <v/>
      </c>
      <c r="K191" s="19" t="n"/>
      <c r="L191" s="34">
        <f>IF(J191="","",SUM($J$5:J191))</f>
        <v/>
      </c>
      <c r="M191" s="35">
        <f>IF(J191="","",IF(J191&gt;0,1,0))</f>
        <v/>
      </c>
      <c r="Q191" s="37">
        <f>IF(L191="","",MAX(0,MAX($L$5:L191))-L191)</f>
        <v/>
      </c>
    </row>
    <row r="192">
      <c r="A192" s="19" t="n">
        <v>188</v>
      </c>
      <c r="B192" s="19" t="n"/>
      <c r="C192" s="19" t="n"/>
      <c r="D192" s="19" t="n"/>
      <c r="E192" s="56" t="n"/>
      <c r="F192" s="56" t="n"/>
      <c r="G192" s="56" t="n"/>
      <c r="H192" s="56" t="n"/>
      <c r="I192" s="19" t="n"/>
      <c r="J192" s="34">
        <f>IF(AND(E192&lt;&gt;"",F192&lt;&gt;"",G192&lt;&gt;"",E192&lt;&gt;F192),(IF(I192="Short",E192-G192,G192-E192)-N(H192))/ABS(E192-F192),"")</f>
        <v/>
      </c>
      <c r="K192" s="19" t="n"/>
      <c r="L192" s="34">
        <f>IF(J192="","",SUM($J$5:J192))</f>
        <v/>
      </c>
      <c r="M192" s="35">
        <f>IF(J192="","",IF(J192&gt;0,1,0))</f>
        <v/>
      </c>
      <c r="Q192" s="37">
        <f>IF(L192="","",MAX(0,MAX($L$5:L192))-L192)</f>
        <v/>
      </c>
    </row>
    <row r="193">
      <c r="A193" s="19" t="n">
        <v>189</v>
      </c>
      <c r="B193" s="19" t="n"/>
      <c r="C193" s="19" t="n"/>
      <c r="D193" s="19" t="n"/>
      <c r="E193" s="56" t="n"/>
      <c r="F193" s="56" t="n"/>
      <c r="G193" s="56" t="n"/>
      <c r="H193" s="56" t="n"/>
      <c r="I193" s="19" t="n"/>
      <c r="J193" s="34">
        <f>IF(AND(E193&lt;&gt;"",F193&lt;&gt;"",G193&lt;&gt;"",E193&lt;&gt;F193),(IF(I193="Short",E193-G193,G193-E193)-N(H193))/ABS(E193-F193),"")</f>
        <v/>
      </c>
      <c r="K193" s="19" t="n"/>
      <c r="L193" s="34">
        <f>IF(J193="","",SUM($J$5:J193))</f>
        <v/>
      </c>
      <c r="M193" s="35">
        <f>IF(J193="","",IF(J193&gt;0,1,0))</f>
        <v/>
      </c>
      <c r="Q193" s="37">
        <f>IF(L193="","",MAX(0,MAX($L$5:L193))-L193)</f>
        <v/>
      </c>
    </row>
    <row r="194">
      <c r="A194" s="19" t="n">
        <v>190</v>
      </c>
      <c r="B194" s="19" t="n"/>
      <c r="C194" s="19" t="n"/>
      <c r="D194" s="19" t="n"/>
      <c r="E194" s="56" t="n"/>
      <c r="F194" s="56" t="n"/>
      <c r="G194" s="56" t="n"/>
      <c r="H194" s="56" t="n"/>
      <c r="I194" s="19" t="n"/>
      <c r="J194" s="34">
        <f>IF(AND(E194&lt;&gt;"",F194&lt;&gt;"",G194&lt;&gt;"",E194&lt;&gt;F194),(IF(I194="Short",E194-G194,G194-E194)-N(H194))/ABS(E194-F194),"")</f>
        <v/>
      </c>
      <c r="K194" s="19" t="n"/>
      <c r="L194" s="34">
        <f>IF(J194="","",SUM($J$5:J194))</f>
        <v/>
      </c>
      <c r="M194" s="35">
        <f>IF(J194="","",IF(J194&gt;0,1,0))</f>
        <v/>
      </c>
      <c r="Q194" s="37">
        <f>IF(L194="","",MAX(0,MAX($L$5:L194))-L194)</f>
        <v/>
      </c>
    </row>
    <row r="195">
      <c r="A195" s="19" t="n">
        <v>191</v>
      </c>
      <c r="B195" s="19" t="n"/>
      <c r="C195" s="19" t="n"/>
      <c r="D195" s="19" t="n"/>
      <c r="E195" s="56" t="n"/>
      <c r="F195" s="56" t="n"/>
      <c r="G195" s="56" t="n"/>
      <c r="H195" s="56" t="n"/>
      <c r="I195" s="19" t="n"/>
      <c r="J195" s="34">
        <f>IF(AND(E195&lt;&gt;"",F195&lt;&gt;"",G195&lt;&gt;"",E195&lt;&gt;F195),(IF(I195="Short",E195-G195,G195-E195)-N(H195))/ABS(E195-F195),"")</f>
        <v/>
      </c>
      <c r="K195" s="19" t="n"/>
      <c r="L195" s="34">
        <f>IF(J195="","",SUM($J$5:J195))</f>
        <v/>
      </c>
      <c r="M195" s="35">
        <f>IF(J195="","",IF(J195&gt;0,1,0))</f>
        <v/>
      </c>
      <c r="Q195" s="37">
        <f>IF(L195="","",MAX(0,MAX($L$5:L195))-L195)</f>
        <v/>
      </c>
    </row>
    <row r="196">
      <c r="A196" s="19" t="n">
        <v>192</v>
      </c>
      <c r="B196" s="19" t="n"/>
      <c r="C196" s="19" t="n"/>
      <c r="D196" s="19" t="n"/>
      <c r="E196" s="56" t="n"/>
      <c r="F196" s="56" t="n"/>
      <c r="G196" s="56" t="n"/>
      <c r="H196" s="56" t="n"/>
      <c r="I196" s="19" t="n"/>
      <c r="J196" s="34">
        <f>IF(AND(E196&lt;&gt;"",F196&lt;&gt;"",G196&lt;&gt;"",E196&lt;&gt;F196),(IF(I196="Short",E196-G196,G196-E196)-N(H196))/ABS(E196-F196),"")</f>
        <v/>
      </c>
      <c r="K196" s="19" t="n"/>
      <c r="L196" s="34">
        <f>IF(J196="","",SUM($J$5:J196))</f>
        <v/>
      </c>
      <c r="M196" s="35">
        <f>IF(J196="","",IF(J196&gt;0,1,0))</f>
        <v/>
      </c>
      <c r="Q196" s="37">
        <f>IF(L196="","",MAX(0,MAX($L$5:L196))-L196)</f>
        <v/>
      </c>
    </row>
    <row r="197">
      <c r="A197" s="19" t="n">
        <v>193</v>
      </c>
      <c r="B197" s="19" t="n"/>
      <c r="C197" s="19" t="n"/>
      <c r="D197" s="19" t="n"/>
      <c r="E197" s="56" t="n"/>
      <c r="F197" s="56" t="n"/>
      <c r="G197" s="56" t="n"/>
      <c r="H197" s="56" t="n"/>
      <c r="I197" s="19" t="n"/>
      <c r="J197" s="34">
        <f>IF(AND(E197&lt;&gt;"",F197&lt;&gt;"",G197&lt;&gt;"",E197&lt;&gt;F197),(IF(I197="Short",E197-G197,G197-E197)-N(H197))/ABS(E197-F197),"")</f>
        <v/>
      </c>
      <c r="K197" s="19" t="n"/>
      <c r="L197" s="34">
        <f>IF(J197="","",SUM($J$5:J197))</f>
        <v/>
      </c>
      <c r="M197" s="35">
        <f>IF(J197="","",IF(J197&gt;0,1,0))</f>
        <v/>
      </c>
      <c r="Q197" s="37">
        <f>IF(L197="","",MAX(0,MAX($L$5:L197))-L197)</f>
        <v/>
      </c>
    </row>
    <row r="198">
      <c r="A198" s="19" t="n">
        <v>194</v>
      </c>
      <c r="B198" s="19" t="n"/>
      <c r="C198" s="19" t="n"/>
      <c r="D198" s="19" t="n"/>
      <c r="E198" s="56" t="n"/>
      <c r="F198" s="56" t="n"/>
      <c r="G198" s="56" t="n"/>
      <c r="H198" s="56" t="n"/>
      <c r="I198" s="19" t="n"/>
      <c r="J198" s="34">
        <f>IF(AND(E198&lt;&gt;"",F198&lt;&gt;"",G198&lt;&gt;"",E198&lt;&gt;F198),(IF(I198="Short",E198-G198,G198-E198)-N(H198))/ABS(E198-F198),"")</f>
        <v/>
      </c>
      <c r="K198" s="19" t="n"/>
      <c r="L198" s="34">
        <f>IF(J198="","",SUM($J$5:J198))</f>
        <v/>
      </c>
      <c r="M198" s="35">
        <f>IF(J198="","",IF(J198&gt;0,1,0))</f>
        <v/>
      </c>
      <c r="Q198" s="37">
        <f>IF(L198="","",MAX(0,MAX($L$5:L198))-L198)</f>
        <v/>
      </c>
    </row>
    <row r="199">
      <c r="A199" s="19" t="n">
        <v>195</v>
      </c>
      <c r="B199" s="19" t="n"/>
      <c r="C199" s="19" t="n"/>
      <c r="D199" s="19" t="n"/>
      <c r="E199" s="56" t="n"/>
      <c r="F199" s="56" t="n"/>
      <c r="G199" s="56" t="n"/>
      <c r="H199" s="56" t="n"/>
      <c r="I199" s="19" t="n"/>
      <c r="J199" s="34">
        <f>IF(AND(E199&lt;&gt;"",F199&lt;&gt;"",G199&lt;&gt;"",E199&lt;&gt;F199),(IF(I199="Short",E199-G199,G199-E199)-N(H199))/ABS(E199-F199),"")</f>
        <v/>
      </c>
      <c r="K199" s="19" t="n"/>
      <c r="L199" s="34">
        <f>IF(J199="","",SUM($J$5:J199))</f>
        <v/>
      </c>
      <c r="M199" s="35">
        <f>IF(J199="","",IF(J199&gt;0,1,0))</f>
        <v/>
      </c>
      <c r="Q199" s="37">
        <f>IF(L199="","",MAX(0,MAX($L$5:L199))-L199)</f>
        <v/>
      </c>
    </row>
    <row r="200">
      <c r="A200" s="19" t="n">
        <v>196</v>
      </c>
      <c r="B200" s="19" t="n"/>
      <c r="C200" s="19" t="n"/>
      <c r="D200" s="19" t="n"/>
      <c r="E200" s="56" t="n"/>
      <c r="F200" s="56" t="n"/>
      <c r="G200" s="56" t="n"/>
      <c r="H200" s="56" t="n"/>
      <c r="I200" s="19" t="n"/>
      <c r="J200" s="34">
        <f>IF(AND(E200&lt;&gt;"",F200&lt;&gt;"",G200&lt;&gt;"",E200&lt;&gt;F200),(IF(I200="Short",E200-G200,G200-E200)-N(H200))/ABS(E200-F200),"")</f>
        <v/>
      </c>
      <c r="K200" s="19" t="n"/>
      <c r="L200" s="34">
        <f>IF(J200="","",SUM($J$5:J200))</f>
        <v/>
      </c>
      <c r="M200" s="35">
        <f>IF(J200="","",IF(J200&gt;0,1,0))</f>
        <v/>
      </c>
      <c r="Q200" s="37">
        <f>IF(L200="","",MAX(0,MAX($L$5:L200))-L200)</f>
        <v/>
      </c>
    </row>
    <row r="201">
      <c r="A201" s="19" t="n">
        <v>197</v>
      </c>
      <c r="B201" s="19" t="n"/>
      <c r="C201" s="19" t="n"/>
      <c r="D201" s="19" t="n"/>
      <c r="E201" s="56" t="n"/>
      <c r="F201" s="56" t="n"/>
      <c r="G201" s="56" t="n"/>
      <c r="H201" s="56" t="n"/>
      <c r="I201" s="19" t="n"/>
      <c r="J201" s="34">
        <f>IF(AND(E201&lt;&gt;"",F201&lt;&gt;"",G201&lt;&gt;"",E201&lt;&gt;F201),(IF(I201="Short",E201-G201,G201-E201)-N(H201))/ABS(E201-F201),"")</f>
        <v/>
      </c>
      <c r="K201" s="19" t="n"/>
      <c r="L201" s="34">
        <f>IF(J201="","",SUM($J$5:J201))</f>
        <v/>
      </c>
      <c r="M201" s="35">
        <f>IF(J201="","",IF(J201&gt;0,1,0))</f>
        <v/>
      </c>
      <c r="Q201" s="37">
        <f>IF(L201="","",MAX(0,MAX($L$5:L201))-L201)</f>
        <v/>
      </c>
    </row>
    <row r="202">
      <c r="A202" s="19" t="n">
        <v>198</v>
      </c>
      <c r="B202" s="19" t="n"/>
      <c r="C202" s="19" t="n"/>
      <c r="D202" s="19" t="n"/>
      <c r="E202" s="56" t="n"/>
      <c r="F202" s="56" t="n"/>
      <c r="G202" s="56" t="n"/>
      <c r="H202" s="56" t="n"/>
      <c r="I202" s="19" t="n"/>
      <c r="J202" s="34">
        <f>IF(AND(E202&lt;&gt;"",F202&lt;&gt;"",G202&lt;&gt;"",E202&lt;&gt;F202),(IF(I202="Short",E202-G202,G202-E202)-N(H202))/ABS(E202-F202),"")</f>
        <v/>
      </c>
      <c r="K202" s="19" t="n"/>
      <c r="L202" s="34">
        <f>IF(J202="","",SUM($J$5:J202))</f>
        <v/>
      </c>
      <c r="M202" s="35">
        <f>IF(J202="","",IF(J202&gt;0,1,0))</f>
        <v/>
      </c>
      <c r="Q202" s="37">
        <f>IF(L202="","",MAX(0,MAX($L$5:L202))-L202)</f>
        <v/>
      </c>
    </row>
    <row r="203">
      <c r="A203" s="19" t="n">
        <v>199</v>
      </c>
      <c r="B203" s="19" t="n"/>
      <c r="C203" s="19" t="n"/>
      <c r="D203" s="19" t="n"/>
      <c r="E203" s="56" t="n"/>
      <c r="F203" s="56" t="n"/>
      <c r="G203" s="56" t="n"/>
      <c r="H203" s="56" t="n"/>
      <c r="I203" s="19" t="n"/>
      <c r="J203" s="34">
        <f>IF(AND(E203&lt;&gt;"",F203&lt;&gt;"",G203&lt;&gt;"",E203&lt;&gt;F203),(IF(I203="Short",E203-G203,G203-E203)-N(H203))/ABS(E203-F203),"")</f>
        <v/>
      </c>
      <c r="K203" s="19" t="n"/>
      <c r="L203" s="34">
        <f>IF(J203="","",SUM($J$5:J203))</f>
        <v/>
      </c>
      <c r="M203" s="35">
        <f>IF(J203="","",IF(J203&gt;0,1,0))</f>
        <v/>
      </c>
      <c r="Q203" s="37">
        <f>IF(L203="","",MAX(0,MAX($L$5:L203))-L203)</f>
        <v/>
      </c>
    </row>
    <row r="204">
      <c r="A204" s="19" t="n">
        <v>200</v>
      </c>
      <c r="B204" s="19" t="n"/>
      <c r="C204" s="19" t="n"/>
      <c r="D204" s="19" t="n"/>
      <c r="E204" s="56" t="n"/>
      <c r="F204" s="56" t="n"/>
      <c r="G204" s="56" t="n"/>
      <c r="H204" s="56" t="n"/>
      <c r="I204" s="19" t="n"/>
      <c r="J204" s="34">
        <f>IF(AND(E204&lt;&gt;"",F204&lt;&gt;"",G204&lt;&gt;"",E204&lt;&gt;F204),(IF(I204="Short",E204-G204,G204-E204)-N(H204))/ABS(E204-F204),"")</f>
        <v/>
      </c>
      <c r="K204" s="19" t="n"/>
      <c r="L204" s="34">
        <f>IF(J204="","",SUM($J$5:J204))</f>
        <v/>
      </c>
      <c r="M204" s="35">
        <f>IF(J204="","",IF(J204&gt;0,1,0))</f>
        <v/>
      </c>
      <c r="Q204" s="37">
        <f>IF(L204="","",MAX(0,MAX($L$5:L204))-L204)</f>
        <v/>
      </c>
    </row>
  </sheetData>
  <dataValidations count="1">
    <dataValidation sqref="I5:I204" showDropDown="0" showInputMessage="0" showErrorMessage="0" allowBlank="1" type="list">
      <formula1>"Long,Short"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>
      <c r="A1" s="7" t="inlineStr">
        <is>
          <t>Weekly Review</t>
        </is>
      </c>
    </row>
    <row r="2">
      <c r="A2" s="2" t="inlineStr">
        <is>
          <t>Once a week (Chapter 23). One column per week.</t>
        </is>
      </c>
    </row>
    <row r="3"/>
    <row r="4">
      <c r="A4" s="8" t="inlineStr">
        <is>
          <t>Question / field</t>
        </is>
      </c>
      <c r="B4" s="8" t="inlineStr">
        <is>
          <t>Entry 1</t>
        </is>
      </c>
      <c r="C4" s="8" t="inlineStr">
        <is>
          <t>Entry 2</t>
        </is>
      </c>
      <c r="D4" s="8" t="inlineStr">
        <is>
          <t>Entry 3</t>
        </is>
      </c>
      <c r="E4" s="8" t="inlineStr">
        <is>
          <t>Entry 4</t>
        </is>
      </c>
      <c r="F4" s="8" t="inlineStr">
        <is>
          <t>Entry 5</t>
        </is>
      </c>
      <c r="G4" s="8" t="inlineStr">
        <is>
          <t>Entry 6</t>
        </is>
      </c>
    </row>
    <row r="5" ht="36" customHeight="1">
      <c r="A5" s="9" t="inlineStr">
        <is>
          <t>Week of</t>
        </is>
      </c>
      <c r="B5" s="4" t="n"/>
      <c r="C5" s="4" t="n"/>
      <c r="D5" s="4" t="n"/>
      <c r="E5" s="4" t="n"/>
      <c r="F5" s="4" t="n"/>
      <c r="G5" s="4" t="n"/>
    </row>
    <row r="6" ht="36" customHeight="1">
      <c r="A6" s="9" t="inlineStr">
        <is>
          <t>Total trades</t>
        </is>
      </c>
      <c r="B6" s="4" t="n"/>
      <c r="C6" s="4" t="n"/>
      <c r="D6" s="4" t="n"/>
      <c r="E6" s="4" t="n"/>
      <c r="F6" s="4" t="n"/>
      <c r="G6" s="4" t="n"/>
    </row>
    <row r="7" ht="36" customHeight="1">
      <c r="A7" s="9" t="inlineStr">
        <is>
          <t>Winning trades</t>
        </is>
      </c>
      <c r="B7" s="4" t="n"/>
      <c r="C7" s="4" t="n"/>
      <c r="D7" s="4" t="n"/>
      <c r="E7" s="4" t="n"/>
      <c r="F7" s="4" t="n"/>
      <c r="G7" s="4" t="n"/>
    </row>
    <row r="8" ht="36" customHeight="1">
      <c r="A8" s="9" t="inlineStr">
        <is>
          <t>Losing trades</t>
        </is>
      </c>
      <c r="B8" s="4" t="n"/>
      <c r="C8" s="4" t="n"/>
      <c r="D8" s="4" t="n"/>
      <c r="E8" s="4" t="n"/>
      <c r="F8" s="4" t="n"/>
      <c r="G8" s="4" t="n"/>
    </row>
    <row r="9" ht="36" customHeight="1">
      <c r="A9" s="9" t="inlineStr">
        <is>
          <t>Average risk per trade</t>
        </is>
      </c>
      <c r="B9" s="4" t="n"/>
      <c r="C9" s="4" t="n"/>
      <c r="D9" s="4" t="n"/>
      <c r="E9" s="4" t="n"/>
      <c r="F9" s="4" t="n"/>
      <c r="G9" s="4" t="n"/>
    </row>
    <row r="10" ht="36" customHeight="1">
      <c r="A10" s="9" t="inlineStr">
        <is>
          <t>Largest loss</t>
        </is>
      </c>
      <c r="B10" s="4" t="n"/>
      <c r="C10" s="4" t="n"/>
      <c r="D10" s="4" t="n"/>
      <c r="E10" s="4" t="n"/>
      <c r="F10" s="4" t="n"/>
      <c r="G10" s="4" t="n"/>
    </row>
    <row r="11" ht="36" customHeight="1">
      <c r="A11" s="9" t="inlineStr">
        <is>
          <t>Largest gain</t>
        </is>
      </c>
      <c r="B11" s="4" t="n"/>
      <c r="C11" s="4" t="n"/>
      <c r="D11" s="4" t="n"/>
      <c r="E11" s="4" t="n"/>
      <c r="F11" s="4" t="n"/>
      <c r="G11" s="4" t="n"/>
    </row>
    <row r="12" ht="36" customHeight="1">
      <c r="A12" s="9" t="inlineStr">
        <is>
          <t>Total return</t>
        </is>
      </c>
      <c r="B12" s="4" t="n"/>
      <c r="C12" s="4" t="n"/>
      <c r="D12" s="4" t="n"/>
      <c r="E12" s="4" t="n"/>
      <c r="F12" s="4" t="n"/>
      <c r="G12" s="4" t="n"/>
    </row>
    <row r="13" ht="36" customHeight="1">
      <c r="A13" s="9" t="inlineStr">
        <is>
          <t>Maximum drawdown</t>
        </is>
      </c>
      <c r="B13" s="4" t="n"/>
      <c r="C13" s="4" t="n"/>
      <c r="D13" s="4" t="n"/>
      <c r="E13" s="4" t="n"/>
      <c r="F13" s="4" t="n"/>
      <c r="G13" s="4" t="n"/>
    </row>
    <row r="14" ht="36" customHeight="1">
      <c r="A14" s="9" t="inlineStr">
        <is>
          <t>Trades that followed all rules</t>
        </is>
      </c>
      <c r="B14" s="4" t="n"/>
      <c r="C14" s="4" t="n"/>
      <c r="D14" s="4" t="n"/>
      <c r="E14" s="4" t="n"/>
      <c r="F14" s="4" t="n"/>
      <c r="G14" s="4" t="n"/>
    </row>
    <row r="15" ht="36" customHeight="1">
      <c r="A15" s="9" t="inlineStr">
        <is>
          <t>Trades that broke rules</t>
        </is>
      </c>
      <c r="B15" s="4" t="n"/>
      <c r="C15" s="4" t="n"/>
      <c r="D15" s="4" t="n"/>
      <c r="E15" s="4" t="n"/>
      <c r="F15" s="4" t="n"/>
      <c r="G15" s="4" t="n"/>
    </row>
    <row r="16" ht="36" customHeight="1">
      <c r="A16" s="9" t="inlineStr">
        <is>
          <t>Most common emotional trigger</t>
        </is>
      </c>
      <c r="B16" s="4" t="n"/>
      <c r="C16" s="4" t="n"/>
      <c r="D16" s="4" t="n"/>
      <c r="E16" s="4" t="n"/>
      <c r="F16" s="4" t="n"/>
      <c r="G16" s="4" t="n"/>
    </row>
    <row r="17" ht="36" customHeight="1">
      <c r="A17" s="9" t="inlineStr">
        <is>
          <t>Most common technical error</t>
        </is>
      </c>
      <c r="B17" s="4" t="n"/>
      <c r="C17" s="4" t="n"/>
      <c r="D17" s="4" t="n"/>
      <c r="E17" s="4" t="n"/>
      <c r="F17" s="4" t="n"/>
      <c r="G17" s="4" t="n"/>
    </row>
    <row r="18" ht="36" customHeight="1">
      <c r="A18" s="9" t="inlineStr">
        <is>
          <t>One behavior to improve next week</t>
        </is>
      </c>
      <c r="B18" s="4" t="n"/>
      <c r="C18" s="4" t="n"/>
      <c r="D18" s="4" t="n"/>
      <c r="E18" s="4" t="n"/>
      <c r="F18" s="4" t="n"/>
      <c r="G18" s="4" t="n"/>
    </row>
    <row r="19" ht="36" customHeight="1">
      <c r="A19" s="9" t="inlineStr">
        <is>
          <t>One thing to stop doing</t>
        </is>
      </c>
      <c r="B19" s="4" t="n"/>
      <c r="C19" s="4" t="n"/>
      <c r="D19" s="4" t="n"/>
      <c r="E19" s="4" t="n"/>
      <c r="F19" s="4" t="n"/>
      <c r="G19" s="4" t="n"/>
    </row>
    <row r="20" ht="36" customHeight="1">
      <c r="A20" s="9" t="inlineStr">
        <is>
          <t>One thing to continue doing</t>
        </is>
      </c>
      <c r="B20" s="4" t="n"/>
      <c r="C20" s="4" t="n"/>
      <c r="D20" s="4" t="n"/>
      <c r="E20" s="4" t="n"/>
      <c r="F20" s="4" t="n"/>
      <c r="G20" s="4" t="n"/>
    </row>
  </sheetData>
  <pageMargins left="0.75" right="0.75" top="1" bottom="1" header="0.5" footer="0.5"/>
  <pageSetup orientation="landscape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>
      <c r="A1" s="7" t="inlineStr">
        <is>
          <t>Monthly Review</t>
        </is>
      </c>
    </row>
    <row r="2">
      <c r="A2" s="2" t="inlineStr">
        <is>
          <t>Once a month (Chapter 23). One column per month.</t>
        </is>
      </c>
    </row>
    <row r="3"/>
    <row r="4">
      <c r="A4" s="8" t="inlineStr">
        <is>
          <t>Question / field</t>
        </is>
      </c>
      <c r="B4" s="8" t="inlineStr">
        <is>
          <t>Illustrative example</t>
        </is>
      </c>
      <c r="C4" s="8" t="inlineStr">
        <is>
          <t>Entry 1</t>
        </is>
      </c>
      <c r="D4" s="8" t="inlineStr">
        <is>
          <t>Entry 2</t>
        </is>
      </c>
      <c r="E4" s="8" t="inlineStr">
        <is>
          <t>Entry 3</t>
        </is>
      </c>
      <c r="F4" s="8" t="inlineStr">
        <is>
          <t>Entry 4</t>
        </is>
      </c>
      <c r="G4" s="8" t="inlineStr">
        <is>
          <t>Entry 5</t>
        </is>
      </c>
    </row>
    <row r="5" ht="36" customHeight="1">
      <c r="A5" s="9" t="inlineStr">
        <is>
          <t>Period</t>
        </is>
      </c>
      <c r="B5" s="10" t="inlineStr">
        <is>
          <t>(Illustrative) one calendar month</t>
        </is>
      </c>
      <c r="C5" s="4" t="n"/>
      <c r="D5" s="4" t="n"/>
      <c r="E5" s="4" t="n"/>
      <c r="F5" s="4" t="n"/>
      <c r="G5" s="4" t="n"/>
    </row>
    <row r="6" ht="36" customHeight="1">
      <c r="A6" s="9" t="inlineStr">
        <is>
          <t>Total trades / observations</t>
        </is>
      </c>
      <c r="B6" s="10" t="inlineStr">
        <is>
          <t>14 trades; 22 charts reviewed without trading</t>
        </is>
      </c>
      <c r="C6" s="4" t="n"/>
      <c r="D6" s="4" t="n"/>
      <c r="E6" s="4" t="n"/>
      <c r="F6" s="4" t="n"/>
      <c r="G6" s="4" t="n"/>
    </row>
    <row r="7" ht="36" customHeight="1">
      <c r="A7" s="9" t="inlineStr">
        <is>
          <t>Largest win</t>
        </is>
      </c>
      <c r="B7" s="10" t="inlineStr">
        <is>
          <t>+₱4,000 (+2R), XYZ breakout</t>
        </is>
      </c>
      <c r="C7" s="4" t="n"/>
      <c r="D7" s="4" t="n"/>
      <c r="E7" s="4" t="n"/>
      <c r="F7" s="4" t="n"/>
      <c r="G7" s="4" t="n"/>
    </row>
    <row r="8" ht="36" customHeight="1">
      <c r="A8" s="9" t="inlineStr">
        <is>
          <t>Largest loss</t>
        </is>
      </c>
      <c r="B8" s="10" t="inlineStr">
        <is>
          <t>−₱3,100 (−1.5R): stop moved lower once, then hit</t>
        </is>
      </c>
      <c r="C8" s="4" t="n"/>
      <c r="D8" s="4" t="n"/>
      <c r="E8" s="4" t="n"/>
      <c r="F8" s="4" t="n"/>
      <c r="G8" s="4" t="n"/>
    </row>
    <row r="9" ht="36" customHeight="1">
      <c r="A9" s="9" t="inlineStr">
        <is>
          <t>Maximum drawdown</t>
        </is>
      </c>
      <c r="B9" s="10" t="inlineStr">
        <is>
          <t>4.2% from the month's equity peak</t>
        </is>
      </c>
      <c r="C9" s="4" t="n"/>
      <c r="D9" s="4" t="n"/>
      <c r="E9" s="4" t="n"/>
      <c r="F9" s="4" t="n"/>
      <c r="G9" s="4" t="n"/>
    </row>
    <row r="10" ht="36" customHeight="1">
      <c r="A10" s="9" t="inlineStr">
        <is>
          <t>Most common mistake</t>
        </is>
      </c>
      <c r="B10" s="10" t="inlineStr">
        <is>
          <t>Entering before the daily close confirmed the breakout (3 times)</t>
        </is>
      </c>
      <c r="C10" s="4" t="n"/>
      <c r="D10" s="4" t="n"/>
      <c r="E10" s="4" t="n"/>
      <c r="F10" s="4" t="n"/>
      <c r="G10" s="4" t="n"/>
    </row>
    <row r="11" ht="36" customHeight="1">
      <c r="A11" s="9" t="inlineStr">
        <is>
          <t>Most common emotional trigger</t>
        </is>
      </c>
      <c r="B11" s="10" t="inlineStr">
        <is>
          <t>FOMO after seeing a stock up 10% on social media</t>
        </is>
      </c>
      <c r="C11" s="4" t="n"/>
      <c r="D11" s="4" t="n"/>
      <c r="E11" s="4" t="n"/>
      <c r="F11" s="4" t="n"/>
      <c r="G11" s="4" t="n"/>
    </row>
    <row r="12" ht="36" customHeight="1">
      <c r="A12" s="9" t="inlineStr">
        <is>
          <t>What improved?</t>
        </is>
      </c>
      <c r="B12" s="10" t="inlineStr">
        <is>
          <t>11 of 14 trades (79%) followed the plan, up from 9 of 15</t>
        </is>
      </c>
      <c r="C12" s="4" t="n"/>
      <c r="D12" s="4" t="n"/>
      <c r="E12" s="4" t="n"/>
      <c r="F12" s="4" t="n"/>
      <c r="G12" s="4" t="n"/>
    </row>
    <row r="13" ht="36" customHeight="1">
      <c r="A13" s="9" t="inlineStr">
        <is>
          <t>What will I change next period?</t>
        </is>
      </c>
      <c r="B13" s="10" t="inlineStr">
        <is>
          <t>No entries until the daily candle closes; stop orders entered with the entry</t>
        </is>
      </c>
      <c r="C13" s="4" t="n"/>
      <c r="D13" s="4" t="n"/>
      <c r="E13" s="4" t="n"/>
      <c r="F13" s="4" t="n"/>
      <c r="G13" s="4" t="n"/>
    </row>
    <row r="14" ht="36" customHeight="1">
      <c r="A14" s="9" t="inlineStr">
        <is>
          <t>One sentence I want to remember</t>
        </is>
      </c>
      <c r="B14" s="10" t="inlineStr">
        <is>
          <t>My largest loss was the one where I negotiated with my stop.</t>
        </is>
      </c>
      <c r="C14" s="4" t="n"/>
      <c r="D14" s="4" t="n"/>
      <c r="E14" s="4" t="n"/>
      <c r="F14" s="4" t="n"/>
      <c r="G14" s="4" t="n"/>
    </row>
  </sheetData>
  <pageMargins left="0.75" right="0.75" top="1" bottom="1" header="0.5" footer="0.5"/>
  <pageSetup orientation="landscape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2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>
      <c r="A1" s="7" t="inlineStr">
        <is>
          <t>Deep Review</t>
        </is>
      </c>
    </row>
    <row r="2">
      <c r="A2" s="2" t="inlineStr">
        <is>
          <t>Every quarter, or after a big win or a big loss (Chapter 23).</t>
        </is>
      </c>
    </row>
    <row r="3"/>
    <row r="4">
      <c r="A4" s="8" t="inlineStr">
        <is>
          <t>Question / field</t>
        </is>
      </c>
      <c r="B4" s="8" t="inlineStr">
        <is>
          <t>Entry 1</t>
        </is>
      </c>
      <c r="C4" s="8" t="inlineStr">
        <is>
          <t>Entry 2</t>
        </is>
      </c>
      <c r="D4" s="8" t="inlineStr">
        <is>
          <t>Entry 3</t>
        </is>
      </c>
      <c r="E4" s="8" t="inlineStr">
        <is>
          <t>Entry 4</t>
        </is>
      </c>
      <c r="F4" s="8" t="inlineStr">
        <is>
          <t>Entry 5</t>
        </is>
      </c>
      <c r="G4" s="8" t="inlineStr">
        <is>
          <t>Entry 6</t>
        </is>
      </c>
    </row>
    <row r="5" ht="36" customHeight="1">
      <c r="A5" s="9" t="inlineStr">
        <is>
          <t>What am I currently trying to prove?</t>
        </is>
      </c>
      <c r="B5" s="4" t="n"/>
      <c r="C5" s="4" t="n"/>
      <c r="D5" s="4" t="n"/>
      <c r="E5" s="4" t="n"/>
      <c r="F5" s="4" t="n"/>
      <c r="G5" s="4" t="n"/>
    </row>
    <row r="6" ht="36" customHeight="1">
      <c r="A6" s="9" t="inlineStr">
        <is>
          <t>What risk am I underestimating?</t>
        </is>
      </c>
      <c r="B6" s="4" t="n"/>
      <c r="C6" s="4" t="n"/>
      <c r="D6" s="4" t="n"/>
      <c r="E6" s="4" t="n"/>
      <c r="F6" s="4" t="n"/>
      <c r="G6" s="4" t="n"/>
    </row>
    <row r="7" ht="36" customHeight="1">
      <c r="A7" s="9" t="inlineStr">
        <is>
          <t>Which recent decision would I make differently?</t>
        </is>
      </c>
      <c r="B7" s="4" t="n"/>
      <c r="C7" s="4" t="n"/>
      <c r="D7" s="4" t="n"/>
      <c r="E7" s="4" t="n"/>
      <c r="F7" s="4" t="n"/>
      <c r="G7" s="4" t="n"/>
    </row>
    <row r="8" ht="36" customHeight="1">
      <c r="A8" s="9" t="inlineStr">
        <is>
          <t>What behavior keeps repeating?</t>
        </is>
      </c>
      <c r="B8" s="4" t="n"/>
      <c r="C8" s="4" t="n"/>
      <c r="D8" s="4" t="n"/>
      <c r="E8" s="4" t="n"/>
      <c r="F8" s="4" t="n"/>
      <c r="G8" s="4" t="n"/>
    </row>
    <row r="9" ht="36" customHeight="1">
      <c r="A9" s="9" t="inlineStr">
        <is>
          <t>What am I doing well that I should protect?</t>
        </is>
      </c>
      <c r="B9" s="4" t="n"/>
      <c r="C9" s="4" t="n"/>
      <c r="D9" s="4" t="n"/>
      <c r="E9" s="4" t="n"/>
      <c r="F9" s="4" t="n"/>
      <c r="G9" s="4" t="n"/>
    </row>
    <row r="10" ht="36" customHeight="1">
      <c r="A10" s="9" t="inlineStr">
        <is>
          <t>What does my journal show that my memory hides?</t>
        </is>
      </c>
      <c r="B10" s="4" t="n"/>
      <c r="C10" s="4" t="n"/>
      <c r="D10" s="4" t="n"/>
      <c r="E10" s="4" t="n"/>
      <c r="F10" s="4" t="n"/>
      <c r="G10" s="4" t="n"/>
    </row>
    <row r="11" ht="36" customHeight="1">
      <c r="A11" s="9" t="inlineStr">
        <is>
          <t>What would I do if I had no need to make money this week?</t>
        </is>
      </c>
      <c r="B11" s="4" t="n"/>
      <c r="C11" s="4" t="n"/>
      <c r="D11" s="4" t="n"/>
      <c r="E11" s="4" t="n"/>
      <c r="F11" s="4" t="n"/>
      <c r="G11" s="4" t="n"/>
    </row>
    <row r="12" ht="36" customHeight="1">
      <c r="A12" s="9" t="inlineStr">
        <is>
          <t>What is the smallest change that could improve my process?</t>
        </is>
      </c>
      <c r="B12" s="4" t="n"/>
      <c r="C12" s="4" t="n"/>
      <c r="D12" s="4" t="n"/>
      <c r="E12" s="4" t="n"/>
      <c r="F12" s="4" t="n"/>
      <c r="G12" s="4" t="n"/>
    </row>
    <row r="13" ht="36" customHeight="1">
      <c r="A13" s="9" t="inlineStr">
        <is>
          <t>What do I need to stop doing?</t>
        </is>
      </c>
      <c r="B13" s="4" t="n"/>
      <c r="C13" s="4" t="n"/>
      <c r="D13" s="4" t="n"/>
      <c r="E13" s="4" t="n"/>
      <c r="F13" s="4" t="n"/>
      <c r="G13" s="4" t="n"/>
    </row>
    <row r="14" ht="36" customHeight="1">
      <c r="A14" s="9" t="inlineStr">
        <is>
          <t>What do I need to learn next?</t>
        </is>
      </c>
      <c r="B14" s="4" t="n"/>
      <c r="C14" s="4" t="n"/>
      <c r="D14" s="4" t="n"/>
      <c r="E14" s="4" t="n"/>
      <c r="F14" s="4" t="n"/>
      <c r="G14" s="4" t="n"/>
    </row>
    <row r="15" ht="36" customHeight="1">
      <c r="A15" s="9" t="inlineStr">
        <is>
          <t>Bottom line, in one sentence</t>
        </is>
      </c>
      <c r="B15" s="4" t="n"/>
      <c r="C15" s="4" t="n"/>
      <c r="D15" s="4" t="n"/>
      <c r="E15" s="4" t="n"/>
      <c r="F15" s="4" t="n"/>
      <c r="G15" s="4" t="n"/>
    </row>
  </sheetData>
  <pageMargins left="0.75" right="0.75" top="1" bottom="1" header="0.5" footer="0.5"/>
  <pageSetup orientation="landscape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6" customWidth="1" min="3" max="3"/>
    <col width="40" customWidth="1" min="4" max="4"/>
    <col width="14" customWidth="1" min="5" max="5"/>
  </cols>
  <sheetData>
    <row r="1">
      <c r="A1" s="7" t="inlineStr">
        <is>
          <t>Risk Register</t>
        </is>
      </c>
    </row>
    <row r="2">
      <c r="A2" s="2" t="inlineStr">
        <is>
          <t>List risks before they affect your position (Chapter 14). Example rows from the book.</t>
        </is>
      </c>
    </row>
    <row r="3"/>
    <row r="4" ht="32" customHeight="1">
      <c r="A4" s="8" t="inlineStr">
        <is>
          <t>Risk</t>
        </is>
      </c>
      <c r="B4" s="8" t="inlineStr">
        <is>
          <t>Likelihood</t>
        </is>
      </c>
      <c r="C4" s="8" t="inlineStr">
        <is>
          <t>Potential impact</t>
        </is>
      </c>
      <c r="D4" s="8" t="inlineStr">
        <is>
          <t>Response</t>
        </is>
      </c>
      <c r="E4" s="8" t="inlineStr">
        <is>
          <t>Review date</t>
        </is>
      </c>
    </row>
    <row r="5">
      <c r="A5" s="10" t="inlineStr">
        <is>
          <t>High market volatility</t>
        </is>
      </c>
      <c r="B5" s="10" t="inlineStr">
        <is>
          <t>High</t>
        </is>
      </c>
      <c r="C5" s="10" t="inlineStr">
        <is>
          <t>High</t>
        </is>
      </c>
      <c r="D5" s="10" t="inlineStr">
        <is>
          <t>Reduce position size</t>
        </is>
      </c>
      <c r="E5" s="4" t="n"/>
    </row>
    <row r="6">
      <c r="A6" s="10" t="inlineStr">
        <is>
          <t>Company earnings announcement</t>
        </is>
      </c>
      <c r="B6" s="10" t="inlineStr">
        <is>
          <t>Medium</t>
        </is>
      </c>
      <c r="C6" s="10" t="inlineStr">
        <is>
          <t>High</t>
        </is>
      </c>
      <c r="D6" s="10" t="inlineStr">
        <is>
          <t>Avoid entering before announcement</t>
        </is>
      </c>
      <c r="E6" s="4" t="n"/>
    </row>
    <row r="7">
      <c r="A7" s="10" t="inlineStr">
        <is>
          <t>Unexpected news</t>
        </is>
      </c>
      <c r="B7" s="10" t="inlineStr">
        <is>
          <t>Medium</t>
        </is>
      </c>
      <c r="C7" s="10" t="inlineStr">
        <is>
          <t>High</t>
        </is>
      </c>
      <c r="D7" s="10" t="inlineStr">
        <is>
          <t>Use predefined exit level</t>
        </is>
      </c>
      <c r="E7" s="4" t="n"/>
    </row>
    <row r="8">
      <c r="A8" s="10" t="inlineStr">
        <is>
          <t>Emotional trading</t>
        </is>
      </c>
      <c r="B8" s="10" t="inlineStr">
        <is>
          <t>Medium</t>
        </is>
      </c>
      <c r="C8" s="10" t="inlineStr">
        <is>
          <t>Medium</t>
        </is>
      </c>
      <c r="D8" s="10" t="inlineStr">
        <is>
          <t>Follow trading checklist</t>
        </is>
      </c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6">
      <c r="A26" s="4" t="n"/>
      <c r="B26" s="4" t="n"/>
      <c r="C26" s="4" t="n"/>
      <c r="D26" s="4" t="n"/>
      <c r="E26" s="4" t="n"/>
    </row>
    <row r="27">
      <c r="A27" s="4" t="n"/>
      <c r="B27" s="4" t="n"/>
      <c r="C27" s="4" t="n"/>
      <c r="D27" s="4" t="n"/>
      <c r="E27" s="4" t="n"/>
    </row>
    <row r="28">
      <c r="A28" s="4" t="n"/>
      <c r="B28" s="4" t="n"/>
      <c r="C28" s="4" t="n"/>
      <c r="D28" s="4" t="n"/>
      <c r="E28" s="4" t="n"/>
    </row>
    <row r="29">
      <c r="A29" s="4" t="n"/>
      <c r="B29" s="4" t="n"/>
      <c r="C29" s="4" t="n"/>
      <c r="D29" s="4" t="n"/>
      <c r="E29" s="4" t="n"/>
    </row>
    <row r="30">
      <c r="A30" s="4" t="n"/>
      <c r="B30" s="4" t="n"/>
      <c r="C30" s="4" t="n"/>
      <c r="D30" s="4" t="n"/>
      <c r="E30" s="4" t="n"/>
    </row>
    <row r="31">
      <c r="A31" s="4" t="n"/>
      <c r="B31" s="4" t="n"/>
      <c r="C31" s="4" t="n"/>
      <c r="D31" s="4" t="n"/>
      <c r="E31" s="4" t="n"/>
    </row>
    <row r="32">
      <c r="A32" s="4" t="n"/>
      <c r="B32" s="4" t="n"/>
      <c r="C32" s="4" t="n"/>
      <c r="D32" s="4" t="n"/>
      <c r="E32" s="4" t="n"/>
    </row>
    <row r="33">
      <c r="A33" s="4" t="n"/>
      <c r="B33" s="4" t="n"/>
      <c r="C33" s="4" t="n"/>
      <c r="D33" s="4" t="n"/>
      <c r="E33" s="4" t="n"/>
    </row>
    <row r="34">
      <c r="A34" s="4" t="n"/>
      <c r="B34" s="4" t="n"/>
      <c r="C34" s="4" t="n"/>
      <c r="D34" s="4" t="n"/>
      <c r="E34" s="4" t="n"/>
    </row>
    <row r="35">
      <c r="A35" s="4" t="n"/>
      <c r="B35" s="4" t="n"/>
      <c r="C35" s="4" t="n"/>
      <c r="D35" s="4" t="n"/>
      <c r="E35" s="4" t="n"/>
    </row>
    <row r="36">
      <c r="A36" s="4" t="n"/>
      <c r="B36" s="4" t="n"/>
      <c r="C36" s="4" t="n"/>
      <c r="D36" s="4" t="n"/>
      <c r="E36" s="4" t="n"/>
    </row>
    <row r="37">
      <c r="A37" s="4" t="n"/>
      <c r="B37" s="4" t="n"/>
      <c r="C37" s="4" t="n"/>
      <c r="D37" s="4" t="n"/>
      <c r="E37" s="4" t="n"/>
    </row>
    <row r="38">
      <c r="A38" s="4" t="n"/>
      <c r="B38" s="4" t="n"/>
      <c r="C38" s="4" t="n"/>
      <c r="D38" s="4" t="n"/>
      <c r="E38" s="4" t="n"/>
    </row>
    <row r="39">
      <c r="A39" s="4" t="n"/>
      <c r="B39" s="4" t="n"/>
      <c r="C39" s="4" t="n"/>
      <c r="D39" s="4" t="n"/>
      <c r="E39" s="4" t="n"/>
    </row>
    <row r="40">
      <c r="A40" s="4" t="n"/>
      <c r="B40" s="4" t="n"/>
      <c r="C40" s="4" t="n"/>
      <c r="D40" s="4" t="n"/>
      <c r="E40" s="4" t="n"/>
    </row>
    <row r="41">
      <c r="A41" s="4" t="n"/>
      <c r="B41" s="4" t="n"/>
      <c r="C41" s="4" t="n"/>
      <c r="D41" s="4" t="n"/>
      <c r="E41" s="4" t="n"/>
    </row>
    <row r="42">
      <c r="A42" s="4" t="n"/>
      <c r="B42" s="4" t="n"/>
      <c r="C42" s="4" t="n"/>
      <c r="D42" s="4" t="n"/>
      <c r="E42" s="4" t="n"/>
    </row>
    <row r="43">
      <c r="A43" s="4" t="n"/>
      <c r="B43" s="4" t="n"/>
      <c r="C43" s="4" t="n"/>
      <c r="D43" s="4" t="n"/>
      <c r="E43" s="4" t="n"/>
    </row>
    <row r="44">
      <c r="A44" s="4" t="n"/>
      <c r="B44" s="4" t="n"/>
      <c r="C44" s="4" t="n"/>
      <c r="D44" s="4" t="n"/>
      <c r="E44" s="4" t="n"/>
    </row>
  </sheetData>
  <dataValidations count="2">
    <dataValidation sqref="B5:B44" showDropDown="0" showInputMessage="0" showErrorMessage="0" allowBlank="1" type="list">
      <formula1>"Low,Medium,High"</formula1>
    </dataValidation>
    <dataValidation sqref="C5:C44" showDropDown="0" showInputMessage="0" showErrorMessage="0" allowBlank="1" type="list">
      <formula1>"Low,Medium,High"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Where Price Remembers (Global Edition): Trading Journal Templates</dc:title>
  <dcterms:created xmlns:dcterms="http://purl.org/dc/terms/" xmlns:xsi="http://www.w3.org/2001/XMLSchema-instance" xsi:type="dcterms:W3CDTF">2026-10-22T00:26:33Z</dcterms:created>
  <dcterms:modified xmlns:dcterms="http://purl.org/dc/terms/" xmlns:xsi="http://www.w3.org/2001/XMLSchema-instance" xsi:type="dcterms:W3CDTF">2026-11-04T09:58:59Z</dcterms:modified>
  <cp:keywords>global-edition</cp:keywords>
</cp:coreProperties>
</file>